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D:\Users\rwatriss\Desktop\Desktop TEMP\"/>
    </mc:Choice>
  </mc:AlternateContent>
  <bookViews>
    <workbookView xWindow="0" yWindow="0" windowWidth="21585" windowHeight="9660" activeTab="1"/>
  </bookViews>
  <sheets>
    <sheet name="Instructions" sheetId="1" r:id="rId1"/>
    <sheet name="Prioritized Approach Summary" sheetId="3" r:id="rId2"/>
    <sheet name="Prioritized Approach Milestones" sheetId="2" r:id="rId3"/>
    <sheet name="Calcs" sheetId="7" state="hidden" r:id="rId4"/>
    <sheet name="Data Validation" sheetId="8" state="hidden" r:id="rId5"/>
    <sheet name="Sheet1" sheetId="4" state="hidden" r:id="rId6"/>
    <sheet name="Sheet2" sheetId="5" state="hidden" r:id="rId7"/>
    <sheet name="Sheet3" sheetId="6" state="hidden" r:id="rId8"/>
  </sheets>
  <definedNames>
    <definedName name="_xlnm._FilterDatabase" localSheetId="3" hidden="1">Calcs!$A$1:$AG$280</definedName>
    <definedName name="_xlnm._FilterDatabase" localSheetId="2" hidden="1">'Prioritized Approach Milestones'!$A$2:$G$277</definedName>
    <definedName name="_xlnm.Print_Area" localSheetId="2">'Prioritized Approach Milestones'!$A$1:$G$270</definedName>
    <definedName name="Z_05CFFA2E_9E21_4401_92B8_311FFAFA2791_.wvu.Cols" localSheetId="2" hidden="1">Calcs!$A:$P</definedName>
    <definedName name="Z_05CFFA2E_9E21_4401_92B8_311FFAFA2791_.wvu.FilterData" localSheetId="2" hidden="1">'Prioritized Approach Milestones'!$A$1:$G$277</definedName>
    <definedName name="Z_05CFFA2E_9E21_4401_92B8_311FFAFA2791_.wvu.PrintArea" localSheetId="2" hidden="1">'Prioritized Approach Milestones'!$A$1:$G$270</definedName>
    <definedName name="Z_05CFFA2E_9E21_4401_92B8_311FFAFA2791_.wvu.Rows" localSheetId="1" hidden="1">'Prioritized Approach Summary'!$24:$25</definedName>
    <definedName name="Z_31C4550C_6E26_4878_8D23_FB37881679D8_.wvu.Cols" localSheetId="2" hidden="1">Calcs!$A:$P</definedName>
    <definedName name="Z_31C4550C_6E26_4878_8D23_FB37881679D8_.wvu.FilterData" localSheetId="2" hidden="1">'Prioritized Approach Milestones'!$B$1:$E$1</definedName>
    <definedName name="Z_31C4550C_6E26_4878_8D23_FB37881679D8_.wvu.PrintArea" localSheetId="2" hidden="1">'Prioritized Approach Milestones'!$A$1:$G$270</definedName>
    <definedName name="Z_31C4550C_6E26_4878_8D23_FB37881679D8_.wvu.Rows" localSheetId="1" hidden="1">'Prioritized Approach Summary'!$24:$25</definedName>
    <definedName name="Z_42AF8D0F_132E_4BC7_8682_EF8B74E55C81_.wvu.Cols" localSheetId="2" hidden="1">Calcs!$A:$P</definedName>
    <definedName name="Z_42AF8D0F_132E_4BC7_8682_EF8B74E55C81_.wvu.FilterData" localSheetId="2" hidden="1">'Prioritized Approach Milestones'!$B$1:$E$1</definedName>
    <definedName name="Z_42AF8D0F_132E_4BC7_8682_EF8B74E55C81_.wvu.PrintArea" localSheetId="2" hidden="1">'Prioritized Approach Milestones'!$A$1:$G$270</definedName>
    <definedName name="Z_42AF8D0F_132E_4BC7_8682_EF8B74E55C81_.wvu.Rows" localSheetId="1" hidden="1">'Prioritized Approach Summary'!$24:$25</definedName>
    <definedName name="Z_4D8806A1_D4F8_4D82_9B41_7AEF1C14655B_.wvu.Cols" localSheetId="2" hidden="1">Calcs!$A:$P</definedName>
    <definedName name="Z_4D8806A1_D4F8_4D82_9B41_7AEF1C14655B_.wvu.FilterData" localSheetId="2" hidden="1">'Prioritized Approach Milestones'!$B$1:$E$1</definedName>
    <definedName name="Z_4D8806A1_D4F8_4D82_9B41_7AEF1C14655B_.wvu.PrintArea" localSheetId="2" hidden="1">'Prioritized Approach Milestones'!$A$1:$G$270</definedName>
    <definedName name="Z_4D8806A1_D4F8_4D82_9B41_7AEF1C14655B_.wvu.Rows" localSheetId="1" hidden="1">'Prioritized Approach Summary'!$24:$25</definedName>
    <definedName name="Z_5118FE63_65F9_4D1E_A848_7B26E5B01EBD_.wvu.Cols" localSheetId="2" hidden="1">Calcs!$A:$P</definedName>
    <definedName name="Z_5118FE63_65F9_4D1E_A848_7B26E5B01EBD_.wvu.FilterData" localSheetId="2" hidden="1">'Prioritized Approach Milestones'!$B$1:$E$277</definedName>
    <definedName name="Z_5118FE63_65F9_4D1E_A848_7B26E5B01EBD_.wvu.PrintArea" localSheetId="2" hidden="1">'Prioritized Approach Milestones'!$A$1:$G$270</definedName>
    <definedName name="Z_5118FE63_65F9_4D1E_A848_7B26E5B01EBD_.wvu.Rows" localSheetId="1" hidden="1">'Prioritized Approach Summary'!$24:$25</definedName>
    <definedName name="Z_7918981E_CC23_463A_892E_0C6055818021_.wvu.Cols" localSheetId="2" hidden="1">Calcs!$A:$P</definedName>
    <definedName name="Z_7918981E_CC23_463A_892E_0C6055818021_.wvu.FilterData" localSheetId="2" hidden="1">'Prioritized Approach Milestones'!$A$1:$G$277</definedName>
    <definedName name="Z_7918981E_CC23_463A_892E_0C6055818021_.wvu.PrintArea" localSheetId="2" hidden="1">'Prioritized Approach Milestones'!$A$1:$G$270</definedName>
    <definedName name="Z_7918981E_CC23_463A_892E_0C6055818021_.wvu.Rows" localSheetId="1" hidden="1">'Prioritized Approach Summary'!$24:$25</definedName>
    <definedName name="Z_92105224_40AA_407C_A4D8_DA77255BD086_.wvu.Cols" localSheetId="2" hidden="1">Calcs!$A:$P</definedName>
    <definedName name="Z_92105224_40AA_407C_A4D8_DA77255BD086_.wvu.FilterData" localSheetId="2" hidden="1">'Prioritized Approach Milestones'!$B$1:$E$277</definedName>
    <definedName name="Z_92105224_40AA_407C_A4D8_DA77255BD086_.wvu.PrintArea" localSheetId="2" hidden="1">'Prioritized Approach Milestones'!$A$1:$G$270</definedName>
    <definedName name="Z_92105224_40AA_407C_A4D8_DA77255BD086_.wvu.Rows" localSheetId="1" hidden="1">'Prioritized Approach Summary'!$24:$25</definedName>
    <definedName name="Z_9BB45C5B_6A5F_4B98_8D16_C0C2935BCD85_.wvu.Cols" localSheetId="2" hidden="1">Calcs!$A:$P</definedName>
    <definedName name="Z_9BB45C5B_6A5F_4B98_8D16_C0C2935BCD85_.wvu.FilterData" localSheetId="2" hidden="1">'Prioritized Approach Milestones'!$B$1:$E$1</definedName>
    <definedName name="Z_9BB45C5B_6A5F_4B98_8D16_C0C2935BCD85_.wvu.PrintArea" localSheetId="2" hidden="1">'Prioritized Approach Milestones'!$A$1:$G$270</definedName>
    <definedName name="Z_9BB45C5B_6A5F_4B98_8D16_C0C2935BCD85_.wvu.Rows" localSheetId="1" hidden="1">'Prioritized Approach Summary'!$24:$25</definedName>
    <definedName name="Z_E4AA2D9E_8D22_4EA1_A99B_E112FEE541E1_.wvu.Cols" localSheetId="2" hidden="1">Calcs!$A:$P</definedName>
    <definedName name="Z_E4AA2D9E_8D22_4EA1_A99B_E112FEE541E1_.wvu.FilterData" localSheetId="2" hidden="1">'Prioritized Approach Milestones'!$B$1:$E$277</definedName>
    <definedName name="Z_E4AA2D9E_8D22_4EA1_A99B_E112FEE541E1_.wvu.PrintArea" localSheetId="2" hidden="1">'Prioritized Approach Milestones'!$A$1:$G$270</definedName>
    <definedName name="Z_E4AA2D9E_8D22_4EA1_A99B_E112FEE541E1_.wvu.Rows" localSheetId="1" hidden="1">'Prioritized Approach Summary'!$24:$25</definedName>
  </definedNames>
  <calcPr calcId="152511"/>
  <customWorkbookViews>
    <customWorkbookView name="Lisa Tracey - Personal View" guid="{05CFFA2E-9E21-4401-92B8-311FFAFA2791}" mergeInterval="0" personalView="1" maximized="1" windowWidth="1596" windowHeight="675" activeSheetId="3"/>
    <customWorkbookView name="EJS - Personal View" guid="{5118FE63-65F9-4D1E-A848-7B26E5B01EBD}" mergeInterval="0" personalView="1" maximized="1" windowWidth="1680" windowHeight="731" activeSheetId="2"/>
    <customWorkbookView name="ES1 - Personal View" guid="{92105224-40AA-407C-A4D8-DA77255BD086}" mergeInterval="0" personalView="1" maximized="1" windowWidth="1680" windowHeight="691" activeSheetId="2"/>
    <customWorkbookView name="ltracey - Personal View" guid="{31C4550C-6E26-4878-8D23-FB37881679D8}" mergeInterval="0" personalView="1" maximized="1" xWindow="1" yWindow="1" windowWidth="1020" windowHeight="515" activeSheetId="2"/>
    <customWorkbookView name="Dave Buerger - Personal View" guid="{4D8806A1-D4F8-4D82-9B41-7AEF1C14655B}" mergeInterval="0" personalView="1" maximized="1" windowWidth="1567" windowHeight="694" activeSheetId="2"/>
    <customWorkbookView name="Administrator - Personal View" guid="{42AF8D0F-132E-4BC7-8682-EF8B74E55C81}" mergeInterval="0" personalView="1" maximized="1" xWindow="1" yWindow="1" windowWidth="1436" windowHeight="682" activeSheetId="2"/>
    <customWorkbookView name="L Holloway - Personal View" guid="{9BB45C5B-6A5F-4B98-8D16-C0C2935BCD85}" mergeInterval="0" personalView="1" maximized="1" windowWidth="1600" windowHeight="635" activeSheetId="2"/>
    <customWorkbookView name="Jen  Spencer - Personal View" guid="{E4AA2D9E-8D22-4EA1-A99B-E112FEE541E1}" mergeInterval="0" personalView="1" maximized="1" windowWidth="1362" windowHeight="542" activeSheetId="2"/>
    <customWorkbookView name="EJ! - Personal View" guid="{7918981E-CC23-463A-892E-0C6055818021}" mergeInterval="0" personalView="1" maximized="1" windowWidth="1680" windowHeight="763" activeSheetId="2"/>
  </customWorkbookViews>
</workbook>
</file>

<file path=xl/calcChain.xml><?xml version="1.0" encoding="utf-8"?>
<calcChain xmlns="http://schemas.openxmlformats.org/spreadsheetml/2006/main">
  <c r="P5" i="7" l="1"/>
  <c r="Q5" i="7"/>
  <c r="R5" i="7"/>
  <c r="S5" i="7"/>
  <c r="T5" i="7"/>
  <c r="U5" i="7"/>
  <c r="P6" i="7"/>
  <c r="Q6" i="7"/>
  <c r="R6" i="7"/>
  <c r="S6" i="7"/>
  <c r="T6" i="7"/>
  <c r="U6" i="7"/>
  <c r="P7" i="7"/>
  <c r="Q7" i="7"/>
  <c r="R7" i="7"/>
  <c r="S7" i="7"/>
  <c r="T7" i="7"/>
  <c r="U7" i="7"/>
  <c r="P8" i="7"/>
  <c r="Q8" i="7"/>
  <c r="R8" i="7"/>
  <c r="S8" i="7"/>
  <c r="T8" i="7"/>
  <c r="U8" i="7"/>
  <c r="P9" i="7"/>
  <c r="Q9" i="7"/>
  <c r="R9" i="7"/>
  <c r="S9" i="7"/>
  <c r="T9" i="7"/>
  <c r="U9" i="7"/>
  <c r="P10" i="7"/>
  <c r="Q10" i="7"/>
  <c r="R10" i="7"/>
  <c r="S10" i="7"/>
  <c r="T10" i="7"/>
  <c r="U10" i="7"/>
  <c r="P11" i="7"/>
  <c r="Q11" i="7"/>
  <c r="R11" i="7"/>
  <c r="S11" i="7"/>
  <c r="T11" i="7"/>
  <c r="U11" i="7"/>
  <c r="P12" i="7"/>
  <c r="Q12" i="7"/>
  <c r="R12" i="7"/>
  <c r="S12" i="7"/>
  <c r="T12" i="7"/>
  <c r="U12" i="7"/>
  <c r="P13" i="7"/>
  <c r="Q13" i="7"/>
  <c r="R13" i="7"/>
  <c r="S13" i="7"/>
  <c r="T13" i="7"/>
  <c r="U13" i="7"/>
  <c r="P14" i="7"/>
  <c r="Q14" i="7"/>
  <c r="R14" i="7"/>
  <c r="S14" i="7"/>
  <c r="T14" i="7"/>
  <c r="U14" i="7"/>
  <c r="P15" i="7"/>
  <c r="Q15" i="7"/>
  <c r="R15" i="7"/>
  <c r="S15" i="7"/>
  <c r="T15" i="7"/>
  <c r="U15" i="7"/>
  <c r="P16" i="7"/>
  <c r="Q16" i="7"/>
  <c r="R16" i="7"/>
  <c r="S16" i="7"/>
  <c r="T16" i="7"/>
  <c r="U16" i="7"/>
  <c r="P17" i="7"/>
  <c r="Q17" i="7"/>
  <c r="R17" i="7"/>
  <c r="S17" i="7"/>
  <c r="T17" i="7"/>
  <c r="U17" i="7"/>
  <c r="P18" i="7"/>
  <c r="Q18" i="7"/>
  <c r="R18" i="7"/>
  <c r="S18" i="7"/>
  <c r="T18" i="7"/>
  <c r="U18" i="7"/>
  <c r="P19" i="7"/>
  <c r="Q19" i="7"/>
  <c r="R19" i="7"/>
  <c r="S19" i="7"/>
  <c r="T19" i="7"/>
  <c r="U19" i="7"/>
  <c r="P20" i="7"/>
  <c r="Q20" i="7"/>
  <c r="R20" i="7"/>
  <c r="S20" i="7"/>
  <c r="T20" i="7"/>
  <c r="U20" i="7"/>
  <c r="P21" i="7"/>
  <c r="Q21" i="7"/>
  <c r="R21" i="7"/>
  <c r="S21" i="7"/>
  <c r="T21" i="7"/>
  <c r="U21" i="7"/>
  <c r="P22" i="7"/>
  <c r="Q22" i="7"/>
  <c r="R22" i="7"/>
  <c r="S22" i="7"/>
  <c r="T22" i="7"/>
  <c r="U22" i="7"/>
  <c r="P23" i="7"/>
  <c r="Q23" i="7"/>
  <c r="R23" i="7"/>
  <c r="S23" i="7"/>
  <c r="T23" i="7"/>
  <c r="U23" i="7"/>
  <c r="P24" i="7"/>
  <c r="Q24" i="7"/>
  <c r="R24" i="7"/>
  <c r="S24" i="7"/>
  <c r="T24" i="7"/>
  <c r="U24" i="7"/>
  <c r="P25" i="7"/>
  <c r="Q25" i="7"/>
  <c r="R25" i="7"/>
  <c r="S25" i="7"/>
  <c r="T25" i="7"/>
  <c r="U25" i="7"/>
  <c r="P26" i="7"/>
  <c r="Q26" i="7"/>
  <c r="R26" i="7"/>
  <c r="S26" i="7"/>
  <c r="T26" i="7"/>
  <c r="U26" i="7"/>
  <c r="P27" i="7"/>
  <c r="Q27" i="7"/>
  <c r="R27" i="7"/>
  <c r="S27" i="7"/>
  <c r="T27" i="7"/>
  <c r="U27" i="7"/>
  <c r="P28" i="7"/>
  <c r="Q28" i="7"/>
  <c r="R28" i="7"/>
  <c r="S28" i="7"/>
  <c r="T28" i="7"/>
  <c r="U28" i="7"/>
  <c r="P29" i="7"/>
  <c r="Q29" i="7"/>
  <c r="R29" i="7"/>
  <c r="S29" i="7"/>
  <c r="T29" i="7"/>
  <c r="U29" i="7"/>
  <c r="P30" i="7"/>
  <c r="Q30" i="7"/>
  <c r="R30" i="7"/>
  <c r="S30" i="7"/>
  <c r="T30" i="7"/>
  <c r="U30" i="7"/>
  <c r="P31" i="7"/>
  <c r="Q31" i="7"/>
  <c r="R31" i="7"/>
  <c r="S31" i="7"/>
  <c r="T31" i="7"/>
  <c r="U31" i="7"/>
  <c r="P32" i="7"/>
  <c r="Q32" i="7"/>
  <c r="R32" i="7"/>
  <c r="S32" i="7"/>
  <c r="T32" i="7"/>
  <c r="U32" i="7"/>
  <c r="P33" i="7"/>
  <c r="Q33" i="7"/>
  <c r="R33" i="7"/>
  <c r="S33" i="7"/>
  <c r="T33" i="7"/>
  <c r="U33" i="7"/>
  <c r="P34" i="7"/>
  <c r="Q34" i="7"/>
  <c r="R34" i="7"/>
  <c r="S34" i="7"/>
  <c r="T34" i="7"/>
  <c r="U34" i="7"/>
  <c r="P35" i="7"/>
  <c r="Q35" i="7"/>
  <c r="R35" i="7"/>
  <c r="S35" i="7"/>
  <c r="T35" i="7"/>
  <c r="U35" i="7"/>
  <c r="P36" i="7"/>
  <c r="Q36" i="7"/>
  <c r="R36" i="7"/>
  <c r="S36" i="7"/>
  <c r="T36" i="7"/>
  <c r="U36" i="7"/>
  <c r="P37" i="7"/>
  <c r="Q37" i="7"/>
  <c r="R37" i="7"/>
  <c r="S37" i="7"/>
  <c r="T37" i="7"/>
  <c r="U37" i="7"/>
  <c r="P38" i="7"/>
  <c r="Q38" i="7"/>
  <c r="R38" i="7"/>
  <c r="S38" i="7"/>
  <c r="T38" i="7"/>
  <c r="U38" i="7"/>
  <c r="P39" i="7"/>
  <c r="Q39" i="7"/>
  <c r="R39" i="7"/>
  <c r="S39" i="7"/>
  <c r="T39" i="7"/>
  <c r="U39" i="7"/>
  <c r="P40" i="7"/>
  <c r="Q40" i="7"/>
  <c r="R40" i="7"/>
  <c r="S40" i="7"/>
  <c r="T40" i="7"/>
  <c r="U40" i="7"/>
  <c r="P41" i="7"/>
  <c r="Q41" i="7"/>
  <c r="R41" i="7"/>
  <c r="S41" i="7"/>
  <c r="T41" i="7"/>
  <c r="U41" i="7"/>
  <c r="P42" i="7"/>
  <c r="Q42" i="7"/>
  <c r="R42" i="7"/>
  <c r="S42" i="7"/>
  <c r="T42" i="7"/>
  <c r="U42" i="7"/>
  <c r="P43" i="7"/>
  <c r="Q43" i="7"/>
  <c r="R43" i="7"/>
  <c r="S43" i="7"/>
  <c r="T43" i="7"/>
  <c r="U43" i="7"/>
  <c r="P44" i="7"/>
  <c r="Q44" i="7"/>
  <c r="R44" i="7"/>
  <c r="S44" i="7"/>
  <c r="T44" i="7"/>
  <c r="U44" i="7"/>
  <c r="P45" i="7"/>
  <c r="Q45" i="7"/>
  <c r="R45" i="7"/>
  <c r="S45" i="7"/>
  <c r="T45" i="7"/>
  <c r="U45" i="7"/>
  <c r="P46" i="7"/>
  <c r="Q46" i="7"/>
  <c r="R46" i="7"/>
  <c r="S46" i="7"/>
  <c r="T46" i="7"/>
  <c r="U46" i="7"/>
  <c r="P47" i="7"/>
  <c r="Q47" i="7"/>
  <c r="R47" i="7"/>
  <c r="S47" i="7"/>
  <c r="T47" i="7"/>
  <c r="U47" i="7"/>
  <c r="P48" i="7"/>
  <c r="Q48" i="7"/>
  <c r="R48" i="7"/>
  <c r="S48" i="7"/>
  <c r="T48" i="7"/>
  <c r="U48" i="7"/>
  <c r="P49" i="7"/>
  <c r="Q49" i="7"/>
  <c r="R49" i="7"/>
  <c r="S49" i="7"/>
  <c r="T49" i="7"/>
  <c r="U49" i="7"/>
  <c r="P50" i="7"/>
  <c r="Q50" i="7"/>
  <c r="R50" i="7"/>
  <c r="S50" i="7"/>
  <c r="T50" i="7"/>
  <c r="U50" i="7"/>
  <c r="P51" i="7"/>
  <c r="Q51" i="7"/>
  <c r="R51" i="7"/>
  <c r="S51" i="7"/>
  <c r="T51" i="7"/>
  <c r="U51" i="7"/>
  <c r="P52" i="7"/>
  <c r="Q52" i="7"/>
  <c r="R52" i="7"/>
  <c r="S52" i="7"/>
  <c r="T52" i="7"/>
  <c r="U52" i="7"/>
  <c r="P53" i="7"/>
  <c r="Q53" i="7"/>
  <c r="R53" i="7"/>
  <c r="S53" i="7"/>
  <c r="T53" i="7"/>
  <c r="U53" i="7"/>
  <c r="P54" i="7"/>
  <c r="Q54" i="7"/>
  <c r="R54" i="7"/>
  <c r="S54" i="7"/>
  <c r="T54" i="7"/>
  <c r="U54" i="7"/>
  <c r="P55" i="7"/>
  <c r="Q55" i="7"/>
  <c r="R55" i="7"/>
  <c r="S55" i="7"/>
  <c r="T55" i="7"/>
  <c r="U55" i="7"/>
  <c r="P56" i="7"/>
  <c r="Q56" i="7"/>
  <c r="R56" i="7"/>
  <c r="S56" i="7"/>
  <c r="T56" i="7"/>
  <c r="U56" i="7"/>
  <c r="P57" i="7"/>
  <c r="Q57" i="7"/>
  <c r="R57" i="7"/>
  <c r="S57" i="7"/>
  <c r="T57" i="7"/>
  <c r="U57" i="7"/>
  <c r="P58" i="7"/>
  <c r="Q58" i="7"/>
  <c r="R58" i="7"/>
  <c r="S58" i="7"/>
  <c r="T58" i="7"/>
  <c r="U58" i="7"/>
  <c r="P59" i="7"/>
  <c r="Q59" i="7"/>
  <c r="R59" i="7"/>
  <c r="S59" i="7"/>
  <c r="T59" i="7"/>
  <c r="U59" i="7"/>
  <c r="P60" i="7"/>
  <c r="Q60" i="7"/>
  <c r="R60" i="7"/>
  <c r="S60" i="7"/>
  <c r="T60" i="7"/>
  <c r="U60" i="7"/>
  <c r="P61" i="7"/>
  <c r="Q61" i="7"/>
  <c r="R61" i="7"/>
  <c r="S61" i="7"/>
  <c r="T61" i="7"/>
  <c r="U61" i="7"/>
  <c r="P62" i="7"/>
  <c r="Q62" i="7"/>
  <c r="R62" i="7"/>
  <c r="S62" i="7"/>
  <c r="T62" i="7"/>
  <c r="U62" i="7"/>
  <c r="P63" i="7"/>
  <c r="Q63" i="7"/>
  <c r="R63" i="7"/>
  <c r="S63" i="7"/>
  <c r="T63" i="7"/>
  <c r="U63" i="7"/>
  <c r="P64" i="7"/>
  <c r="Q64" i="7"/>
  <c r="R64" i="7"/>
  <c r="S64" i="7"/>
  <c r="T64" i="7"/>
  <c r="U64" i="7"/>
  <c r="P65" i="7"/>
  <c r="Q65" i="7"/>
  <c r="R65" i="7"/>
  <c r="S65" i="7"/>
  <c r="T65" i="7"/>
  <c r="U65" i="7"/>
  <c r="P66" i="7"/>
  <c r="Q66" i="7"/>
  <c r="R66" i="7"/>
  <c r="S66" i="7"/>
  <c r="T66" i="7"/>
  <c r="U66" i="7"/>
  <c r="P67" i="7"/>
  <c r="Q67" i="7"/>
  <c r="R67" i="7"/>
  <c r="S67" i="7"/>
  <c r="T67" i="7"/>
  <c r="U67" i="7"/>
  <c r="P68" i="7"/>
  <c r="Q68" i="7"/>
  <c r="R68" i="7"/>
  <c r="S68" i="7"/>
  <c r="T68" i="7"/>
  <c r="U68" i="7"/>
  <c r="P69" i="7"/>
  <c r="Q69" i="7"/>
  <c r="R69" i="7"/>
  <c r="S69" i="7"/>
  <c r="T69" i="7"/>
  <c r="U69" i="7"/>
  <c r="P70" i="7"/>
  <c r="Q70" i="7"/>
  <c r="R70" i="7"/>
  <c r="S70" i="7"/>
  <c r="T70" i="7"/>
  <c r="U70" i="7"/>
  <c r="P71" i="7"/>
  <c r="Q71" i="7"/>
  <c r="R71" i="7"/>
  <c r="S71" i="7"/>
  <c r="T71" i="7"/>
  <c r="U71" i="7"/>
  <c r="P72" i="7"/>
  <c r="Q72" i="7"/>
  <c r="R72" i="7"/>
  <c r="S72" i="7"/>
  <c r="T72" i="7"/>
  <c r="U72" i="7"/>
  <c r="P73" i="7"/>
  <c r="Q73" i="7"/>
  <c r="R73" i="7"/>
  <c r="S73" i="7"/>
  <c r="T73" i="7"/>
  <c r="U73" i="7"/>
  <c r="P74" i="7"/>
  <c r="Q74" i="7"/>
  <c r="R74" i="7"/>
  <c r="S74" i="7"/>
  <c r="T74" i="7"/>
  <c r="U74" i="7"/>
  <c r="P75" i="7"/>
  <c r="Q75" i="7"/>
  <c r="R75" i="7"/>
  <c r="S75" i="7"/>
  <c r="T75" i="7"/>
  <c r="U75" i="7"/>
  <c r="P76" i="7"/>
  <c r="Q76" i="7"/>
  <c r="R76" i="7"/>
  <c r="S76" i="7"/>
  <c r="T76" i="7"/>
  <c r="U76" i="7"/>
  <c r="P77" i="7"/>
  <c r="Q77" i="7"/>
  <c r="R77" i="7"/>
  <c r="S77" i="7"/>
  <c r="T77" i="7"/>
  <c r="U77" i="7"/>
  <c r="P78" i="7"/>
  <c r="Q78" i="7"/>
  <c r="R78" i="7"/>
  <c r="S78" i="7"/>
  <c r="T78" i="7"/>
  <c r="U78" i="7"/>
  <c r="P79" i="7"/>
  <c r="Q79" i="7"/>
  <c r="R79" i="7"/>
  <c r="S79" i="7"/>
  <c r="T79" i="7"/>
  <c r="U79" i="7"/>
  <c r="P80" i="7"/>
  <c r="Q80" i="7"/>
  <c r="R80" i="7"/>
  <c r="S80" i="7"/>
  <c r="T80" i="7"/>
  <c r="U80" i="7"/>
  <c r="P81" i="7"/>
  <c r="Q81" i="7"/>
  <c r="R81" i="7"/>
  <c r="S81" i="7"/>
  <c r="T81" i="7"/>
  <c r="U81" i="7"/>
  <c r="P82" i="7"/>
  <c r="Q82" i="7"/>
  <c r="R82" i="7"/>
  <c r="S82" i="7"/>
  <c r="T82" i="7"/>
  <c r="U82" i="7"/>
  <c r="P83" i="7"/>
  <c r="Q83" i="7"/>
  <c r="R83" i="7"/>
  <c r="S83" i="7"/>
  <c r="T83" i="7"/>
  <c r="U83" i="7"/>
  <c r="P84" i="7"/>
  <c r="Q84" i="7"/>
  <c r="R84" i="7"/>
  <c r="S84" i="7"/>
  <c r="T84" i="7"/>
  <c r="U84" i="7"/>
  <c r="P85" i="7"/>
  <c r="Q85" i="7"/>
  <c r="R85" i="7"/>
  <c r="S85" i="7"/>
  <c r="T85" i="7"/>
  <c r="U85" i="7"/>
  <c r="P86" i="7"/>
  <c r="Q86" i="7"/>
  <c r="R86" i="7"/>
  <c r="S86" i="7"/>
  <c r="T86" i="7"/>
  <c r="U86" i="7"/>
  <c r="P87" i="7"/>
  <c r="Q87" i="7"/>
  <c r="R87" i="7"/>
  <c r="S87" i="7"/>
  <c r="T87" i="7"/>
  <c r="U87" i="7"/>
  <c r="P88" i="7"/>
  <c r="Q88" i="7"/>
  <c r="R88" i="7"/>
  <c r="S88" i="7"/>
  <c r="T88" i="7"/>
  <c r="U88" i="7"/>
  <c r="P89" i="7"/>
  <c r="Q89" i="7"/>
  <c r="R89" i="7"/>
  <c r="S89" i="7"/>
  <c r="T89" i="7"/>
  <c r="U89" i="7"/>
  <c r="P90" i="7"/>
  <c r="Q90" i="7"/>
  <c r="R90" i="7"/>
  <c r="S90" i="7"/>
  <c r="T90" i="7"/>
  <c r="U90" i="7"/>
  <c r="P91" i="7"/>
  <c r="Q91" i="7"/>
  <c r="R91" i="7"/>
  <c r="S91" i="7"/>
  <c r="T91" i="7"/>
  <c r="U91" i="7"/>
  <c r="P92" i="7"/>
  <c r="Q92" i="7"/>
  <c r="R92" i="7"/>
  <c r="S92" i="7"/>
  <c r="T92" i="7"/>
  <c r="U92" i="7"/>
  <c r="P93" i="7"/>
  <c r="Q93" i="7"/>
  <c r="R93" i="7"/>
  <c r="S93" i="7"/>
  <c r="T93" i="7"/>
  <c r="U93" i="7"/>
  <c r="P94" i="7"/>
  <c r="Q94" i="7"/>
  <c r="R94" i="7"/>
  <c r="S94" i="7"/>
  <c r="T94" i="7"/>
  <c r="U94" i="7"/>
  <c r="P95" i="7"/>
  <c r="Q95" i="7"/>
  <c r="R95" i="7"/>
  <c r="S95" i="7"/>
  <c r="T95" i="7"/>
  <c r="U95" i="7"/>
  <c r="P96" i="7"/>
  <c r="Q96" i="7"/>
  <c r="R96" i="7"/>
  <c r="S96" i="7"/>
  <c r="T96" i="7"/>
  <c r="U96" i="7"/>
  <c r="P97" i="7"/>
  <c r="Q97" i="7"/>
  <c r="R97" i="7"/>
  <c r="S97" i="7"/>
  <c r="T97" i="7"/>
  <c r="U97" i="7"/>
  <c r="P98" i="7"/>
  <c r="Q98" i="7"/>
  <c r="R98" i="7"/>
  <c r="S98" i="7"/>
  <c r="T98" i="7"/>
  <c r="U98" i="7"/>
  <c r="P99" i="7"/>
  <c r="Q99" i="7"/>
  <c r="R99" i="7"/>
  <c r="S99" i="7"/>
  <c r="T99" i="7"/>
  <c r="U99" i="7"/>
  <c r="P100" i="7"/>
  <c r="Q100" i="7"/>
  <c r="R100" i="7"/>
  <c r="S100" i="7"/>
  <c r="T100" i="7"/>
  <c r="U100" i="7"/>
  <c r="P101" i="7"/>
  <c r="Q101" i="7"/>
  <c r="R101" i="7"/>
  <c r="S101" i="7"/>
  <c r="T101" i="7"/>
  <c r="U101" i="7"/>
  <c r="P102" i="7"/>
  <c r="Q102" i="7"/>
  <c r="R102" i="7"/>
  <c r="S102" i="7"/>
  <c r="T102" i="7"/>
  <c r="U102" i="7"/>
  <c r="P103" i="7"/>
  <c r="Q103" i="7"/>
  <c r="R103" i="7"/>
  <c r="S103" i="7"/>
  <c r="T103" i="7"/>
  <c r="U103" i="7"/>
  <c r="P104" i="7"/>
  <c r="Q104" i="7"/>
  <c r="R104" i="7"/>
  <c r="S104" i="7"/>
  <c r="T104" i="7"/>
  <c r="U104" i="7"/>
  <c r="P105" i="7"/>
  <c r="Q105" i="7"/>
  <c r="R105" i="7"/>
  <c r="S105" i="7"/>
  <c r="T105" i="7"/>
  <c r="U105" i="7"/>
  <c r="P106" i="7"/>
  <c r="Q106" i="7"/>
  <c r="R106" i="7"/>
  <c r="S106" i="7"/>
  <c r="T106" i="7"/>
  <c r="U106" i="7"/>
  <c r="P107" i="7"/>
  <c r="Q107" i="7"/>
  <c r="R107" i="7"/>
  <c r="S107" i="7"/>
  <c r="T107" i="7"/>
  <c r="U107" i="7"/>
  <c r="P108" i="7"/>
  <c r="Q108" i="7"/>
  <c r="R108" i="7"/>
  <c r="S108" i="7"/>
  <c r="T108" i="7"/>
  <c r="U108" i="7"/>
  <c r="P109" i="7"/>
  <c r="Q109" i="7"/>
  <c r="R109" i="7"/>
  <c r="S109" i="7"/>
  <c r="T109" i="7"/>
  <c r="U109" i="7"/>
  <c r="P110" i="7"/>
  <c r="Q110" i="7"/>
  <c r="R110" i="7"/>
  <c r="S110" i="7"/>
  <c r="T110" i="7"/>
  <c r="U110" i="7"/>
  <c r="P111" i="7"/>
  <c r="Q111" i="7"/>
  <c r="R111" i="7"/>
  <c r="S111" i="7"/>
  <c r="T111" i="7"/>
  <c r="U111" i="7"/>
  <c r="P112" i="7"/>
  <c r="Q112" i="7"/>
  <c r="R112" i="7"/>
  <c r="S112" i="7"/>
  <c r="T112" i="7"/>
  <c r="U112" i="7"/>
  <c r="P113" i="7"/>
  <c r="Q113" i="7"/>
  <c r="R113" i="7"/>
  <c r="S113" i="7"/>
  <c r="T113" i="7"/>
  <c r="U113" i="7"/>
  <c r="P114" i="7"/>
  <c r="Q114" i="7"/>
  <c r="R114" i="7"/>
  <c r="S114" i="7"/>
  <c r="T114" i="7"/>
  <c r="U114" i="7"/>
  <c r="P115" i="7"/>
  <c r="Q115" i="7"/>
  <c r="R115" i="7"/>
  <c r="S115" i="7"/>
  <c r="T115" i="7"/>
  <c r="U115" i="7"/>
  <c r="P116" i="7"/>
  <c r="Q116" i="7"/>
  <c r="R116" i="7"/>
  <c r="S116" i="7"/>
  <c r="T116" i="7"/>
  <c r="U116" i="7"/>
  <c r="P117" i="7"/>
  <c r="Q117" i="7"/>
  <c r="R117" i="7"/>
  <c r="S117" i="7"/>
  <c r="T117" i="7"/>
  <c r="U117" i="7"/>
  <c r="P118" i="7"/>
  <c r="Q118" i="7"/>
  <c r="R118" i="7"/>
  <c r="S118" i="7"/>
  <c r="T118" i="7"/>
  <c r="U118" i="7"/>
  <c r="P119" i="7"/>
  <c r="Q119" i="7"/>
  <c r="R119" i="7"/>
  <c r="S119" i="7"/>
  <c r="T119" i="7"/>
  <c r="U119" i="7"/>
  <c r="P120" i="7"/>
  <c r="Q120" i="7"/>
  <c r="R120" i="7"/>
  <c r="S120" i="7"/>
  <c r="T120" i="7"/>
  <c r="U120" i="7"/>
  <c r="P121" i="7"/>
  <c r="Q121" i="7"/>
  <c r="R121" i="7"/>
  <c r="S121" i="7"/>
  <c r="T121" i="7"/>
  <c r="U121" i="7"/>
  <c r="P122" i="7"/>
  <c r="Q122" i="7"/>
  <c r="R122" i="7"/>
  <c r="S122" i="7"/>
  <c r="T122" i="7"/>
  <c r="U122" i="7"/>
  <c r="P123" i="7"/>
  <c r="Q123" i="7"/>
  <c r="R123" i="7"/>
  <c r="S123" i="7"/>
  <c r="T123" i="7"/>
  <c r="U123" i="7"/>
  <c r="P124" i="7"/>
  <c r="Q124" i="7"/>
  <c r="R124" i="7"/>
  <c r="S124" i="7"/>
  <c r="T124" i="7"/>
  <c r="U124" i="7"/>
  <c r="P125" i="7"/>
  <c r="Q125" i="7"/>
  <c r="R125" i="7"/>
  <c r="S125" i="7"/>
  <c r="T125" i="7"/>
  <c r="U125" i="7"/>
  <c r="P126" i="7"/>
  <c r="Q126" i="7"/>
  <c r="R126" i="7"/>
  <c r="S126" i="7"/>
  <c r="T126" i="7"/>
  <c r="U126" i="7"/>
  <c r="P127" i="7"/>
  <c r="Q127" i="7"/>
  <c r="R127" i="7"/>
  <c r="S127" i="7"/>
  <c r="T127" i="7"/>
  <c r="U127" i="7"/>
  <c r="P128" i="7"/>
  <c r="Q128" i="7"/>
  <c r="R128" i="7"/>
  <c r="S128" i="7"/>
  <c r="T128" i="7"/>
  <c r="U128" i="7"/>
  <c r="P129" i="7"/>
  <c r="Q129" i="7"/>
  <c r="R129" i="7"/>
  <c r="S129" i="7"/>
  <c r="T129" i="7"/>
  <c r="U129" i="7"/>
  <c r="P130" i="7"/>
  <c r="Q130" i="7"/>
  <c r="R130" i="7"/>
  <c r="S130" i="7"/>
  <c r="T130" i="7"/>
  <c r="U130" i="7"/>
  <c r="P131" i="7"/>
  <c r="Q131" i="7"/>
  <c r="R131" i="7"/>
  <c r="S131" i="7"/>
  <c r="T131" i="7"/>
  <c r="U131" i="7"/>
  <c r="P132" i="7"/>
  <c r="Q132" i="7"/>
  <c r="R132" i="7"/>
  <c r="S132" i="7"/>
  <c r="T132" i="7"/>
  <c r="U132" i="7"/>
  <c r="P133" i="7"/>
  <c r="Q133" i="7"/>
  <c r="R133" i="7"/>
  <c r="S133" i="7"/>
  <c r="T133" i="7"/>
  <c r="U133" i="7"/>
  <c r="P134" i="7"/>
  <c r="Q134" i="7"/>
  <c r="R134" i="7"/>
  <c r="S134" i="7"/>
  <c r="T134" i="7"/>
  <c r="U134" i="7"/>
  <c r="P135" i="7"/>
  <c r="Q135" i="7"/>
  <c r="R135" i="7"/>
  <c r="S135" i="7"/>
  <c r="T135" i="7"/>
  <c r="U135" i="7"/>
  <c r="P136" i="7"/>
  <c r="Q136" i="7"/>
  <c r="R136" i="7"/>
  <c r="S136" i="7"/>
  <c r="T136" i="7"/>
  <c r="U136" i="7"/>
  <c r="P137" i="7"/>
  <c r="Q137" i="7"/>
  <c r="R137" i="7"/>
  <c r="S137" i="7"/>
  <c r="T137" i="7"/>
  <c r="U137" i="7"/>
  <c r="P138" i="7"/>
  <c r="Q138" i="7"/>
  <c r="R138" i="7"/>
  <c r="S138" i="7"/>
  <c r="T138" i="7"/>
  <c r="U138" i="7"/>
  <c r="P139" i="7"/>
  <c r="Q139" i="7"/>
  <c r="R139" i="7"/>
  <c r="S139" i="7"/>
  <c r="T139" i="7"/>
  <c r="U139" i="7"/>
  <c r="P140" i="7"/>
  <c r="Q140" i="7"/>
  <c r="R140" i="7"/>
  <c r="S140" i="7"/>
  <c r="T140" i="7"/>
  <c r="U140" i="7"/>
  <c r="P141" i="7"/>
  <c r="Q141" i="7"/>
  <c r="R141" i="7"/>
  <c r="S141" i="7"/>
  <c r="T141" i="7"/>
  <c r="U141" i="7"/>
  <c r="P142" i="7"/>
  <c r="Q142" i="7"/>
  <c r="R142" i="7"/>
  <c r="S142" i="7"/>
  <c r="T142" i="7"/>
  <c r="U142" i="7"/>
  <c r="P143" i="7"/>
  <c r="Q143" i="7"/>
  <c r="R143" i="7"/>
  <c r="S143" i="7"/>
  <c r="T143" i="7"/>
  <c r="U143" i="7"/>
  <c r="P144" i="7"/>
  <c r="Q144" i="7"/>
  <c r="R144" i="7"/>
  <c r="S144" i="7"/>
  <c r="T144" i="7"/>
  <c r="U144" i="7"/>
  <c r="P145" i="7"/>
  <c r="Q145" i="7"/>
  <c r="R145" i="7"/>
  <c r="S145" i="7"/>
  <c r="T145" i="7"/>
  <c r="U145" i="7"/>
  <c r="P146" i="7"/>
  <c r="Q146" i="7"/>
  <c r="R146" i="7"/>
  <c r="S146" i="7"/>
  <c r="T146" i="7"/>
  <c r="U146" i="7"/>
  <c r="P147" i="7"/>
  <c r="Q147" i="7"/>
  <c r="R147" i="7"/>
  <c r="S147" i="7"/>
  <c r="T147" i="7"/>
  <c r="U147" i="7"/>
  <c r="P148" i="7"/>
  <c r="Q148" i="7"/>
  <c r="R148" i="7"/>
  <c r="S148" i="7"/>
  <c r="T148" i="7"/>
  <c r="U148" i="7"/>
  <c r="P149" i="7"/>
  <c r="Q149" i="7"/>
  <c r="R149" i="7"/>
  <c r="S149" i="7"/>
  <c r="T149" i="7"/>
  <c r="U149" i="7"/>
  <c r="P150" i="7"/>
  <c r="Q150" i="7"/>
  <c r="R150" i="7"/>
  <c r="S150" i="7"/>
  <c r="T150" i="7"/>
  <c r="U150" i="7"/>
  <c r="P151" i="7"/>
  <c r="Q151" i="7"/>
  <c r="R151" i="7"/>
  <c r="S151" i="7"/>
  <c r="T151" i="7"/>
  <c r="U151" i="7"/>
  <c r="P152" i="7"/>
  <c r="Q152" i="7"/>
  <c r="R152" i="7"/>
  <c r="S152" i="7"/>
  <c r="T152" i="7"/>
  <c r="U152" i="7"/>
  <c r="P153" i="7"/>
  <c r="Q153" i="7"/>
  <c r="R153" i="7"/>
  <c r="S153" i="7"/>
  <c r="T153" i="7"/>
  <c r="U153" i="7"/>
  <c r="P154" i="7"/>
  <c r="Q154" i="7"/>
  <c r="R154" i="7"/>
  <c r="S154" i="7"/>
  <c r="T154" i="7"/>
  <c r="U154" i="7"/>
  <c r="P155" i="7"/>
  <c r="Q155" i="7"/>
  <c r="R155" i="7"/>
  <c r="S155" i="7"/>
  <c r="T155" i="7"/>
  <c r="U155" i="7"/>
  <c r="P156" i="7"/>
  <c r="Q156" i="7"/>
  <c r="R156" i="7"/>
  <c r="S156" i="7"/>
  <c r="T156" i="7"/>
  <c r="U156" i="7"/>
  <c r="P157" i="7"/>
  <c r="Q157" i="7"/>
  <c r="R157" i="7"/>
  <c r="S157" i="7"/>
  <c r="T157" i="7"/>
  <c r="U157" i="7"/>
  <c r="P158" i="7"/>
  <c r="Q158" i="7"/>
  <c r="R158" i="7"/>
  <c r="S158" i="7"/>
  <c r="T158" i="7"/>
  <c r="U158" i="7"/>
  <c r="P159" i="7"/>
  <c r="Q159" i="7"/>
  <c r="R159" i="7"/>
  <c r="S159" i="7"/>
  <c r="T159" i="7"/>
  <c r="U159" i="7"/>
  <c r="P160" i="7"/>
  <c r="Q160" i="7"/>
  <c r="R160" i="7"/>
  <c r="S160" i="7"/>
  <c r="T160" i="7"/>
  <c r="U160" i="7"/>
  <c r="P161" i="7"/>
  <c r="Q161" i="7"/>
  <c r="R161" i="7"/>
  <c r="S161" i="7"/>
  <c r="T161" i="7"/>
  <c r="U161" i="7"/>
  <c r="P162" i="7"/>
  <c r="Q162" i="7"/>
  <c r="R162" i="7"/>
  <c r="S162" i="7"/>
  <c r="T162" i="7"/>
  <c r="U162" i="7"/>
  <c r="P163" i="7"/>
  <c r="Q163" i="7"/>
  <c r="R163" i="7"/>
  <c r="S163" i="7"/>
  <c r="T163" i="7"/>
  <c r="U163" i="7"/>
  <c r="P164" i="7"/>
  <c r="Q164" i="7"/>
  <c r="R164" i="7"/>
  <c r="S164" i="7"/>
  <c r="T164" i="7"/>
  <c r="U164" i="7"/>
  <c r="P165" i="7"/>
  <c r="Q165" i="7"/>
  <c r="R165" i="7"/>
  <c r="S165" i="7"/>
  <c r="T165" i="7"/>
  <c r="U165" i="7"/>
  <c r="P166" i="7"/>
  <c r="Q166" i="7"/>
  <c r="R166" i="7"/>
  <c r="S166" i="7"/>
  <c r="T166" i="7"/>
  <c r="U166" i="7"/>
  <c r="P167" i="7"/>
  <c r="Q167" i="7"/>
  <c r="R167" i="7"/>
  <c r="S167" i="7"/>
  <c r="T167" i="7"/>
  <c r="U167" i="7"/>
  <c r="P168" i="7"/>
  <c r="Q168" i="7"/>
  <c r="R168" i="7"/>
  <c r="S168" i="7"/>
  <c r="T168" i="7"/>
  <c r="U168" i="7"/>
  <c r="P169" i="7"/>
  <c r="Q169" i="7"/>
  <c r="R169" i="7"/>
  <c r="S169" i="7"/>
  <c r="T169" i="7"/>
  <c r="U169" i="7"/>
  <c r="P170" i="7"/>
  <c r="Q170" i="7"/>
  <c r="R170" i="7"/>
  <c r="S170" i="7"/>
  <c r="T170" i="7"/>
  <c r="U170" i="7"/>
  <c r="P171" i="7"/>
  <c r="Q171" i="7"/>
  <c r="R171" i="7"/>
  <c r="S171" i="7"/>
  <c r="T171" i="7"/>
  <c r="U171" i="7"/>
  <c r="P172" i="7"/>
  <c r="Q172" i="7"/>
  <c r="R172" i="7"/>
  <c r="S172" i="7"/>
  <c r="T172" i="7"/>
  <c r="U172" i="7"/>
  <c r="P173" i="7"/>
  <c r="Q173" i="7"/>
  <c r="R173" i="7"/>
  <c r="S173" i="7"/>
  <c r="T173" i="7"/>
  <c r="U173" i="7"/>
  <c r="P174" i="7"/>
  <c r="Q174" i="7"/>
  <c r="R174" i="7"/>
  <c r="S174" i="7"/>
  <c r="T174" i="7"/>
  <c r="U174" i="7"/>
  <c r="P175" i="7"/>
  <c r="Q175" i="7"/>
  <c r="R175" i="7"/>
  <c r="S175" i="7"/>
  <c r="T175" i="7"/>
  <c r="U175" i="7"/>
  <c r="P176" i="7"/>
  <c r="Q176" i="7"/>
  <c r="R176" i="7"/>
  <c r="S176" i="7"/>
  <c r="T176" i="7"/>
  <c r="U176" i="7"/>
  <c r="P177" i="7"/>
  <c r="Q177" i="7"/>
  <c r="R177" i="7"/>
  <c r="S177" i="7"/>
  <c r="T177" i="7"/>
  <c r="U177" i="7"/>
  <c r="P178" i="7"/>
  <c r="Q178" i="7"/>
  <c r="R178" i="7"/>
  <c r="S178" i="7"/>
  <c r="T178" i="7"/>
  <c r="U178" i="7"/>
  <c r="P179" i="7"/>
  <c r="Q179" i="7"/>
  <c r="R179" i="7"/>
  <c r="S179" i="7"/>
  <c r="T179" i="7"/>
  <c r="U179" i="7"/>
  <c r="P180" i="7"/>
  <c r="Q180" i="7"/>
  <c r="R180" i="7"/>
  <c r="S180" i="7"/>
  <c r="T180" i="7"/>
  <c r="U180" i="7"/>
  <c r="P181" i="7"/>
  <c r="Q181" i="7"/>
  <c r="R181" i="7"/>
  <c r="S181" i="7"/>
  <c r="T181" i="7"/>
  <c r="U181" i="7"/>
  <c r="P182" i="7"/>
  <c r="Q182" i="7"/>
  <c r="R182" i="7"/>
  <c r="S182" i="7"/>
  <c r="T182" i="7"/>
  <c r="U182" i="7"/>
  <c r="P183" i="7"/>
  <c r="Q183" i="7"/>
  <c r="R183" i="7"/>
  <c r="S183" i="7"/>
  <c r="T183" i="7"/>
  <c r="U183" i="7"/>
  <c r="P184" i="7"/>
  <c r="Q184" i="7"/>
  <c r="R184" i="7"/>
  <c r="S184" i="7"/>
  <c r="T184" i="7"/>
  <c r="U184" i="7"/>
  <c r="P185" i="7"/>
  <c r="Q185" i="7"/>
  <c r="R185" i="7"/>
  <c r="S185" i="7"/>
  <c r="T185" i="7"/>
  <c r="U185" i="7"/>
  <c r="P186" i="7"/>
  <c r="Q186" i="7"/>
  <c r="R186" i="7"/>
  <c r="S186" i="7"/>
  <c r="T186" i="7"/>
  <c r="U186" i="7"/>
  <c r="P187" i="7"/>
  <c r="Q187" i="7"/>
  <c r="R187" i="7"/>
  <c r="S187" i="7"/>
  <c r="T187" i="7"/>
  <c r="U187" i="7"/>
  <c r="P188" i="7"/>
  <c r="Q188" i="7"/>
  <c r="R188" i="7"/>
  <c r="S188" i="7"/>
  <c r="T188" i="7"/>
  <c r="U188" i="7"/>
  <c r="P189" i="7"/>
  <c r="Q189" i="7"/>
  <c r="R189" i="7"/>
  <c r="S189" i="7"/>
  <c r="T189" i="7"/>
  <c r="U189" i="7"/>
  <c r="P190" i="7"/>
  <c r="Q190" i="7"/>
  <c r="R190" i="7"/>
  <c r="S190" i="7"/>
  <c r="T190" i="7"/>
  <c r="U190" i="7"/>
  <c r="P191" i="7"/>
  <c r="Q191" i="7"/>
  <c r="R191" i="7"/>
  <c r="S191" i="7"/>
  <c r="T191" i="7"/>
  <c r="U191" i="7"/>
  <c r="P192" i="7"/>
  <c r="Q192" i="7"/>
  <c r="R192" i="7"/>
  <c r="S192" i="7"/>
  <c r="T192" i="7"/>
  <c r="U192" i="7"/>
  <c r="P193" i="7"/>
  <c r="Q193" i="7"/>
  <c r="R193" i="7"/>
  <c r="S193" i="7"/>
  <c r="T193" i="7"/>
  <c r="U193" i="7"/>
  <c r="P194" i="7"/>
  <c r="Q194" i="7"/>
  <c r="R194" i="7"/>
  <c r="S194" i="7"/>
  <c r="T194" i="7"/>
  <c r="U194" i="7"/>
  <c r="P195" i="7"/>
  <c r="Q195" i="7"/>
  <c r="R195" i="7"/>
  <c r="S195" i="7"/>
  <c r="T195" i="7"/>
  <c r="U195" i="7"/>
  <c r="P196" i="7"/>
  <c r="Q196" i="7"/>
  <c r="R196" i="7"/>
  <c r="S196" i="7"/>
  <c r="T196" i="7"/>
  <c r="U196" i="7"/>
  <c r="P197" i="7"/>
  <c r="Q197" i="7"/>
  <c r="R197" i="7"/>
  <c r="S197" i="7"/>
  <c r="T197" i="7"/>
  <c r="U197" i="7"/>
  <c r="P198" i="7"/>
  <c r="Q198" i="7"/>
  <c r="R198" i="7"/>
  <c r="S198" i="7"/>
  <c r="T198" i="7"/>
  <c r="U198" i="7"/>
  <c r="P199" i="7"/>
  <c r="Q199" i="7"/>
  <c r="R199" i="7"/>
  <c r="S199" i="7"/>
  <c r="T199" i="7"/>
  <c r="U199" i="7"/>
  <c r="P200" i="7"/>
  <c r="Q200" i="7"/>
  <c r="R200" i="7"/>
  <c r="S200" i="7"/>
  <c r="T200" i="7"/>
  <c r="U200" i="7"/>
  <c r="P201" i="7"/>
  <c r="Q201" i="7"/>
  <c r="R201" i="7"/>
  <c r="S201" i="7"/>
  <c r="T201" i="7"/>
  <c r="U201" i="7"/>
  <c r="P202" i="7"/>
  <c r="Q202" i="7"/>
  <c r="R202" i="7"/>
  <c r="S202" i="7"/>
  <c r="T202" i="7"/>
  <c r="U202" i="7"/>
  <c r="P203" i="7"/>
  <c r="Q203" i="7"/>
  <c r="R203" i="7"/>
  <c r="S203" i="7"/>
  <c r="T203" i="7"/>
  <c r="U203" i="7"/>
  <c r="P204" i="7"/>
  <c r="Q204" i="7"/>
  <c r="R204" i="7"/>
  <c r="S204" i="7"/>
  <c r="T204" i="7"/>
  <c r="U204" i="7"/>
  <c r="P205" i="7"/>
  <c r="Q205" i="7"/>
  <c r="R205" i="7"/>
  <c r="S205" i="7"/>
  <c r="T205" i="7"/>
  <c r="U205" i="7"/>
  <c r="P206" i="7"/>
  <c r="Q206" i="7"/>
  <c r="R206" i="7"/>
  <c r="S206" i="7"/>
  <c r="T206" i="7"/>
  <c r="U206" i="7"/>
  <c r="P207" i="7"/>
  <c r="Q207" i="7"/>
  <c r="R207" i="7"/>
  <c r="S207" i="7"/>
  <c r="T207" i="7"/>
  <c r="U207" i="7"/>
  <c r="P208" i="7"/>
  <c r="Q208" i="7"/>
  <c r="R208" i="7"/>
  <c r="S208" i="7"/>
  <c r="T208" i="7"/>
  <c r="U208" i="7"/>
  <c r="P209" i="7"/>
  <c r="Q209" i="7"/>
  <c r="R209" i="7"/>
  <c r="S209" i="7"/>
  <c r="T209" i="7"/>
  <c r="U209" i="7"/>
  <c r="P210" i="7"/>
  <c r="Q210" i="7"/>
  <c r="R210" i="7"/>
  <c r="S210" i="7"/>
  <c r="T210" i="7"/>
  <c r="U210" i="7"/>
  <c r="P211" i="7"/>
  <c r="Q211" i="7"/>
  <c r="R211" i="7"/>
  <c r="S211" i="7"/>
  <c r="T211" i="7"/>
  <c r="U211" i="7"/>
  <c r="P212" i="7"/>
  <c r="Q212" i="7"/>
  <c r="R212" i="7"/>
  <c r="S212" i="7"/>
  <c r="T212" i="7"/>
  <c r="U212" i="7"/>
  <c r="P213" i="7"/>
  <c r="Q213" i="7"/>
  <c r="R213" i="7"/>
  <c r="S213" i="7"/>
  <c r="T213" i="7"/>
  <c r="U213" i="7"/>
  <c r="P214" i="7"/>
  <c r="Q214" i="7"/>
  <c r="R214" i="7"/>
  <c r="S214" i="7"/>
  <c r="T214" i="7"/>
  <c r="U214" i="7"/>
  <c r="P215" i="7"/>
  <c r="Q215" i="7"/>
  <c r="R215" i="7"/>
  <c r="S215" i="7"/>
  <c r="T215" i="7"/>
  <c r="U215" i="7"/>
  <c r="P216" i="7"/>
  <c r="Q216" i="7"/>
  <c r="R216" i="7"/>
  <c r="S216" i="7"/>
  <c r="T216" i="7"/>
  <c r="U216" i="7"/>
  <c r="P217" i="7"/>
  <c r="Q217" i="7"/>
  <c r="R217" i="7"/>
  <c r="S217" i="7"/>
  <c r="T217" i="7"/>
  <c r="U217" i="7"/>
  <c r="P218" i="7"/>
  <c r="Q218" i="7"/>
  <c r="R218" i="7"/>
  <c r="S218" i="7"/>
  <c r="T218" i="7"/>
  <c r="U218" i="7"/>
  <c r="P219" i="7"/>
  <c r="Q219" i="7"/>
  <c r="R219" i="7"/>
  <c r="S219" i="7"/>
  <c r="T219" i="7"/>
  <c r="U219" i="7"/>
  <c r="P220" i="7"/>
  <c r="Q220" i="7"/>
  <c r="R220" i="7"/>
  <c r="S220" i="7"/>
  <c r="T220" i="7"/>
  <c r="U220" i="7"/>
  <c r="P221" i="7"/>
  <c r="Q221" i="7"/>
  <c r="R221" i="7"/>
  <c r="S221" i="7"/>
  <c r="T221" i="7"/>
  <c r="U221" i="7"/>
  <c r="P222" i="7"/>
  <c r="Q222" i="7"/>
  <c r="R222" i="7"/>
  <c r="S222" i="7"/>
  <c r="T222" i="7"/>
  <c r="U222" i="7"/>
  <c r="P223" i="7"/>
  <c r="Q223" i="7"/>
  <c r="R223" i="7"/>
  <c r="S223" i="7"/>
  <c r="T223" i="7"/>
  <c r="U223" i="7"/>
  <c r="P224" i="7"/>
  <c r="Q224" i="7"/>
  <c r="R224" i="7"/>
  <c r="S224" i="7"/>
  <c r="T224" i="7"/>
  <c r="U224" i="7"/>
  <c r="P225" i="7"/>
  <c r="Q225" i="7"/>
  <c r="R225" i="7"/>
  <c r="S225" i="7"/>
  <c r="T225" i="7"/>
  <c r="U225" i="7"/>
  <c r="P226" i="7"/>
  <c r="Q226" i="7"/>
  <c r="R226" i="7"/>
  <c r="S226" i="7"/>
  <c r="T226" i="7"/>
  <c r="U226" i="7"/>
  <c r="P227" i="7"/>
  <c r="Q227" i="7"/>
  <c r="R227" i="7"/>
  <c r="S227" i="7"/>
  <c r="T227" i="7"/>
  <c r="U227" i="7"/>
  <c r="P228" i="7"/>
  <c r="Q228" i="7"/>
  <c r="R228" i="7"/>
  <c r="S228" i="7"/>
  <c r="T228" i="7"/>
  <c r="U228" i="7"/>
  <c r="P229" i="7"/>
  <c r="Q229" i="7"/>
  <c r="R229" i="7"/>
  <c r="S229" i="7"/>
  <c r="T229" i="7"/>
  <c r="U229" i="7"/>
  <c r="P230" i="7"/>
  <c r="Q230" i="7"/>
  <c r="R230" i="7"/>
  <c r="S230" i="7"/>
  <c r="T230" i="7"/>
  <c r="U230" i="7"/>
  <c r="P231" i="7"/>
  <c r="Q231" i="7"/>
  <c r="R231" i="7"/>
  <c r="S231" i="7"/>
  <c r="T231" i="7"/>
  <c r="U231" i="7"/>
  <c r="P232" i="7"/>
  <c r="Q232" i="7"/>
  <c r="R232" i="7"/>
  <c r="S232" i="7"/>
  <c r="T232" i="7"/>
  <c r="U232" i="7"/>
  <c r="P233" i="7"/>
  <c r="Q233" i="7"/>
  <c r="R233" i="7"/>
  <c r="S233" i="7"/>
  <c r="T233" i="7"/>
  <c r="U233" i="7"/>
  <c r="P234" i="7"/>
  <c r="Q234" i="7"/>
  <c r="R234" i="7"/>
  <c r="S234" i="7"/>
  <c r="T234" i="7"/>
  <c r="U234" i="7"/>
  <c r="P235" i="7"/>
  <c r="Q235" i="7"/>
  <c r="R235" i="7"/>
  <c r="S235" i="7"/>
  <c r="T235" i="7"/>
  <c r="U235" i="7"/>
  <c r="P236" i="7"/>
  <c r="Q236" i="7"/>
  <c r="R236" i="7"/>
  <c r="S236" i="7"/>
  <c r="T236" i="7"/>
  <c r="U236" i="7"/>
  <c r="P237" i="7"/>
  <c r="Q237" i="7"/>
  <c r="R237" i="7"/>
  <c r="S237" i="7"/>
  <c r="T237" i="7"/>
  <c r="U237" i="7"/>
  <c r="P238" i="7"/>
  <c r="Q238" i="7"/>
  <c r="R238" i="7"/>
  <c r="S238" i="7"/>
  <c r="T238" i="7"/>
  <c r="U238" i="7"/>
  <c r="P239" i="7"/>
  <c r="Q239" i="7"/>
  <c r="R239" i="7"/>
  <c r="S239" i="7"/>
  <c r="T239" i="7"/>
  <c r="U239" i="7"/>
  <c r="P240" i="7"/>
  <c r="Q240" i="7"/>
  <c r="R240" i="7"/>
  <c r="S240" i="7"/>
  <c r="T240" i="7"/>
  <c r="U240" i="7"/>
  <c r="P241" i="7"/>
  <c r="Q241" i="7"/>
  <c r="R241" i="7"/>
  <c r="S241" i="7"/>
  <c r="T241" i="7"/>
  <c r="U241" i="7"/>
  <c r="P242" i="7"/>
  <c r="Q242" i="7"/>
  <c r="R242" i="7"/>
  <c r="S242" i="7"/>
  <c r="T242" i="7"/>
  <c r="U242" i="7"/>
  <c r="P243" i="7"/>
  <c r="Q243" i="7"/>
  <c r="R243" i="7"/>
  <c r="S243" i="7"/>
  <c r="T243" i="7"/>
  <c r="U243" i="7"/>
  <c r="P244" i="7"/>
  <c r="Q244" i="7"/>
  <c r="R244" i="7"/>
  <c r="S244" i="7"/>
  <c r="T244" i="7"/>
  <c r="U244" i="7"/>
  <c r="P245" i="7"/>
  <c r="Q245" i="7"/>
  <c r="R245" i="7"/>
  <c r="S245" i="7"/>
  <c r="T245" i="7"/>
  <c r="U245" i="7"/>
  <c r="P246" i="7"/>
  <c r="Q246" i="7"/>
  <c r="R246" i="7"/>
  <c r="S246" i="7"/>
  <c r="T246" i="7"/>
  <c r="U246" i="7"/>
  <c r="P247" i="7"/>
  <c r="Q247" i="7"/>
  <c r="R247" i="7"/>
  <c r="S247" i="7"/>
  <c r="T247" i="7"/>
  <c r="U247" i="7"/>
  <c r="P248" i="7"/>
  <c r="Q248" i="7"/>
  <c r="R248" i="7"/>
  <c r="S248" i="7"/>
  <c r="T248" i="7"/>
  <c r="U248" i="7"/>
  <c r="P249" i="7"/>
  <c r="Q249" i="7"/>
  <c r="R249" i="7"/>
  <c r="S249" i="7"/>
  <c r="T249" i="7"/>
  <c r="U249" i="7"/>
  <c r="P250" i="7"/>
  <c r="Q250" i="7"/>
  <c r="R250" i="7"/>
  <c r="S250" i="7"/>
  <c r="T250" i="7"/>
  <c r="U250" i="7"/>
  <c r="P251" i="7"/>
  <c r="Q251" i="7"/>
  <c r="R251" i="7"/>
  <c r="S251" i="7"/>
  <c r="T251" i="7"/>
  <c r="U251" i="7"/>
  <c r="P252" i="7"/>
  <c r="Q252" i="7"/>
  <c r="R252" i="7"/>
  <c r="S252" i="7"/>
  <c r="T252" i="7"/>
  <c r="U252" i="7"/>
  <c r="P253" i="7"/>
  <c r="Q253" i="7"/>
  <c r="R253" i="7"/>
  <c r="S253" i="7"/>
  <c r="T253" i="7"/>
  <c r="U253" i="7"/>
  <c r="P254" i="7"/>
  <c r="Q254" i="7"/>
  <c r="R254" i="7"/>
  <c r="S254" i="7"/>
  <c r="T254" i="7"/>
  <c r="U254" i="7"/>
  <c r="P255" i="7"/>
  <c r="Q255" i="7"/>
  <c r="R255" i="7"/>
  <c r="S255" i="7"/>
  <c r="T255" i="7"/>
  <c r="U255" i="7"/>
  <c r="P256" i="7"/>
  <c r="Q256" i="7"/>
  <c r="R256" i="7"/>
  <c r="S256" i="7"/>
  <c r="T256" i="7"/>
  <c r="U256" i="7"/>
  <c r="P257" i="7"/>
  <c r="Q257" i="7"/>
  <c r="R257" i="7"/>
  <c r="S257" i="7"/>
  <c r="T257" i="7"/>
  <c r="U257" i="7"/>
  <c r="P258" i="7"/>
  <c r="Q258" i="7"/>
  <c r="R258" i="7"/>
  <c r="S258" i="7"/>
  <c r="T258" i="7"/>
  <c r="U258" i="7"/>
  <c r="P259" i="7"/>
  <c r="Q259" i="7"/>
  <c r="R259" i="7"/>
  <c r="S259" i="7"/>
  <c r="T259" i="7"/>
  <c r="U259" i="7"/>
  <c r="P260" i="7"/>
  <c r="Q260" i="7"/>
  <c r="R260" i="7"/>
  <c r="S260" i="7"/>
  <c r="T260" i="7"/>
  <c r="U260" i="7"/>
  <c r="P261" i="7"/>
  <c r="Q261" i="7"/>
  <c r="R261" i="7"/>
  <c r="S261" i="7"/>
  <c r="T261" i="7"/>
  <c r="U261" i="7"/>
  <c r="P262" i="7"/>
  <c r="Q262" i="7"/>
  <c r="R262" i="7"/>
  <c r="S262" i="7"/>
  <c r="T262" i="7"/>
  <c r="U262" i="7"/>
  <c r="P263" i="7"/>
  <c r="Q263" i="7"/>
  <c r="R263" i="7"/>
  <c r="S263" i="7"/>
  <c r="T263" i="7"/>
  <c r="U263" i="7"/>
  <c r="P264" i="7"/>
  <c r="Q264" i="7"/>
  <c r="R264" i="7"/>
  <c r="S264" i="7"/>
  <c r="T264" i="7"/>
  <c r="U264" i="7"/>
  <c r="P265" i="7"/>
  <c r="Q265" i="7"/>
  <c r="R265" i="7"/>
  <c r="S265" i="7"/>
  <c r="T265" i="7"/>
  <c r="U265" i="7"/>
  <c r="P266" i="7"/>
  <c r="Q266" i="7"/>
  <c r="R266" i="7"/>
  <c r="S266" i="7"/>
  <c r="T266" i="7"/>
  <c r="U266" i="7"/>
  <c r="P267" i="7"/>
  <c r="Q267" i="7"/>
  <c r="R267" i="7"/>
  <c r="S267" i="7"/>
  <c r="T267" i="7"/>
  <c r="U267" i="7"/>
  <c r="P268" i="7"/>
  <c r="Q268" i="7"/>
  <c r="R268" i="7"/>
  <c r="S268" i="7"/>
  <c r="T268" i="7"/>
  <c r="U268" i="7"/>
  <c r="P269" i="7"/>
  <c r="Q269" i="7"/>
  <c r="R269" i="7"/>
  <c r="S269" i="7"/>
  <c r="T269" i="7"/>
  <c r="U269" i="7"/>
  <c r="P270" i="7"/>
  <c r="Q270" i="7"/>
  <c r="R270" i="7"/>
  <c r="S270" i="7"/>
  <c r="T270" i="7"/>
  <c r="U270" i="7"/>
  <c r="P271" i="7"/>
  <c r="Q271" i="7"/>
  <c r="R271" i="7"/>
  <c r="S271" i="7"/>
  <c r="T271" i="7"/>
  <c r="U271" i="7"/>
  <c r="P272" i="7"/>
  <c r="Q272" i="7"/>
  <c r="R272" i="7"/>
  <c r="S272" i="7"/>
  <c r="T272" i="7"/>
  <c r="U272" i="7"/>
  <c r="P273" i="7"/>
  <c r="Q273" i="7"/>
  <c r="R273" i="7"/>
  <c r="S273" i="7"/>
  <c r="T273" i="7"/>
  <c r="U273" i="7"/>
  <c r="P274" i="7"/>
  <c r="Q274" i="7"/>
  <c r="R274" i="7"/>
  <c r="S274" i="7"/>
  <c r="T274" i="7"/>
  <c r="U274" i="7"/>
  <c r="P275" i="7"/>
  <c r="Q275" i="7"/>
  <c r="R275" i="7"/>
  <c r="S275" i="7"/>
  <c r="T275" i="7"/>
  <c r="U275" i="7"/>
  <c r="P276" i="7"/>
  <c r="Q276" i="7"/>
  <c r="R276" i="7"/>
  <c r="S276" i="7"/>
  <c r="T276" i="7"/>
  <c r="U276" i="7"/>
  <c r="P277" i="7"/>
  <c r="Q277" i="7"/>
  <c r="R277" i="7"/>
  <c r="S277" i="7"/>
  <c r="T277" i="7"/>
  <c r="U277" i="7"/>
  <c r="U4" i="7" l="1"/>
  <c r="T4" i="7"/>
  <c r="S4" i="7"/>
  <c r="R4" i="7"/>
  <c r="Q4" i="7"/>
  <c r="P4" i="7"/>
  <c r="X275" i="7"/>
  <c r="Y275" i="7"/>
  <c r="Z275" i="7"/>
  <c r="AA275" i="7"/>
  <c r="AB275" i="7"/>
  <c r="AC275" i="7"/>
  <c r="AD275" i="7"/>
  <c r="AE275" i="7"/>
  <c r="AF275" i="7"/>
  <c r="AG275" i="7"/>
  <c r="X276" i="7"/>
  <c r="Y276" i="7"/>
  <c r="Z276" i="7"/>
  <c r="AA276" i="7"/>
  <c r="AB276" i="7"/>
  <c r="AC276" i="7"/>
  <c r="AD276" i="7"/>
  <c r="AE276" i="7"/>
  <c r="AF276" i="7"/>
  <c r="AG276" i="7"/>
  <c r="X277" i="7"/>
  <c r="Y277" i="7"/>
  <c r="Z277" i="7"/>
  <c r="AA277" i="7"/>
  <c r="AB277" i="7"/>
  <c r="AC277" i="7"/>
  <c r="AD277" i="7"/>
  <c r="AE277" i="7"/>
  <c r="AF277" i="7"/>
  <c r="AG277" i="7"/>
  <c r="W275" i="7"/>
  <c r="W276" i="7"/>
  <c r="W277" i="7"/>
  <c r="W5" i="7"/>
  <c r="X5" i="7"/>
  <c r="Y5" i="7"/>
  <c r="Z5" i="7"/>
  <c r="AA5" i="7"/>
  <c r="AB5" i="7"/>
  <c r="AC5" i="7"/>
  <c r="AD5" i="7"/>
  <c r="AE5" i="7"/>
  <c r="AF5" i="7"/>
  <c r="AG5" i="7"/>
  <c r="W6" i="7"/>
  <c r="X6" i="7"/>
  <c r="Y6" i="7"/>
  <c r="Z6" i="7"/>
  <c r="AA6" i="7"/>
  <c r="AB6" i="7"/>
  <c r="AC6" i="7"/>
  <c r="AD6" i="7"/>
  <c r="AE6" i="7"/>
  <c r="AF6" i="7"/>
  <c r="AG6" i="7"/>
  <c r="W7" i="7"/>
  <c r="X7" i="7"/>
  <c r="Y7" i="7"/>
  <c r="Z7" i="7"/>
  <c r="AA7" i="7"/>
  <c r="AB7" i="7"/>
  <c r="AC7" i="7"/>
  <c r="AD7" i="7"/>
  <c r="AE7" i="7"/>
  <c r="AF7" i="7"/>
  <c r="AG7" i="7"/>
  <c r="W8" i="7"/>
  <c r="X8" i="7"/>
  <c r="Y8" i="7"/>
  <c r="Z8" i="7"/>
  <c r="AA8" i="7"/>
  <c r="AB8" i="7"/>
  <c r="AC8" i="7"/>
  <c r="AD8" i="7"/>
  <c r="AE8" i="7"/>
  <c r="AF8" i="7"/>
  <c r="AG8" i="7"/>
  <c r="W9" i="7"/>
  <c r="X9" i="7"/>
  <c r="Y9" i="7"/>
  <c r="Z9" i="7"/>
  <c r="AA9" i="7"/>
  <c r="AB9" i="7"/>
  <c r="AC9" i="7"/>
  <c r="AD9" i="7"/>
  <c r="AE9" i="7"/>
  <c r="AF9" i="7"/>
  <c r="AG9" i="7"/>
  <c r="W10" i="7"/>
  <c r="X10" i="7"/>
  <c r="Y10" i="7"/>
  <c r="Z10" i="7"/>
  <c r="AA10" i="7"/>
  <c r="AB10" i="7"/>
  <c r="AC10" i="7"/>
  <c r="AD10" i="7"/>
  <c r="AE10" i="7"/>
  <c r="AF10" i="7"/>
  <c r="AG10" i="7"/>
  <c r="W11" i="7"/>
  <c r="X11" i="7"/>
  <c r="Y11" i="7"/>
  <c r="Z11" i="7"/>
  <c r="AA11" i="7"/>
  <c r="AB11" i="7"/>
  <c r="AC11" i="7"/>
  <c r="AD11" i="7"/>
  <c r="AE11" i="7"/>
  <c r="AF11" i="7"/>
  <c r="AG11" i="7"/>
  <c r="W12" i="7"/>
  <c r="X12" i="7"/>
  <c r="Y12" i="7"/>
  <c r="Z12" i="7"/>
  <c r="AA12" i="7"/>
  <c r="AB12" i="7"/>
  <c r="AC12" i="7"/>
  <c r="AD12" i="7"/>
  <c r="AE12" i="7"/>
  <c r="AF12" i="7"/>
  <c r="AG12" i="7"/>
  <c r="W13" i="7"/>
  <c r="X13" i="7"/>
  <c r="Y13" i="7"/>
  <c r="Z13" i="7"/>
  <c r="AA13" i="7"/>
  <c r="AB13" i="7"/>
  <c r="AC13" i="7"/>
  <c r="AD13" i="7"/>
  <c r="AE13" i="7"/>
  <c r="AF13" i="7"/>
  <c r="AG13" i="7"/>
  <c r="W14" i="7"/>
  <c r="X14" i="7"/>
  <c r="Y14" i="7"/>
  <c r="Z14" i="7"/>
  <c r="AA14" i="7"/>
  <c r="AB14" i="7"/>
  <c r="AC14" i="7"/>
  <c r="AD14" i="7"/>
  <c r="AE14" i="7"/>
  <c r="AF14" i="7"/>
  <c r="AG14" i="7"/>
  <c r="W15" i="7"/>
  <c r="X15" i="7"/>
  <c r="Y15" i="7"/>
  <c r="Z15" i="7"/>
  <c r="AA15" i="7"/>
  <c r="AB15" i="7"/>
  <c r="AC15" i="7"/>
  <c r="AD15" i="7"/>
  <c r="AE15" i="7"/>
  <c r="AF15" i="7"/>
  <c r="AG15" i="7"/>
  <c r="W16" i="7"/>
  <c r="X16" i="7"/>
  <c r="Y16" i="7"/>
  <c r="Z16" i="7"/>
  <c r="AA16" i="7"/>
  <c r="AB16" i="7"/>
  <c r="AC16" i="7"/>
  <c r="AD16" i="7"/>
  <c r="AE16" i="7"/>
  <c r="AF16" i="7"/>
  <c r="AG16" i="7"/>
  <c r="W17" i="7"/>
  <c r="X17" i="7"/>
  <c r="Y17" i="7"/>
  <c r="Z17" i="7"/>
  <c r="AA17" i="7"/>
  <c r="AB17" i="7"/>
  <c r="AC17" i="7"/>
  <c r="AD17" i="7"/>
  <c r="AE17" i="7"/>
  <c r="AF17" i="7"/>
  <c r="AG17" i="7"/>
  <c r="W18" i="7"/>
  <c r="X18" i="7"/>
  <c r="Y18" i="7"/>
  <c r="Z18" i="7"/>
  <c r="AA18" i="7"/>
  <c r="AB18" i="7"/>
  <c r="AC18" i="7"/>
  <c r="AD18" i="7"/>
  <c r="AE18" i="7"/>
  <c r="AF18" i="7"/>
  <c r="AG18" i="7"/>
  <c r="W19" i="7"/>
  <c r="X19" i="7"/>
  <c r="Y19" i="7"/>
  <c r="Z19" i="7"/>
  <c r="AA19" i="7"/>
  <c r="AB19" i="7"/>
  <c r="AC19" i="7"/>
  <c r="AD19" i="7"/>
  <c r="AE19" i="7"/>
  <c r="AF19" i="7"/>
  <c r="AG19" i="7"/>
  <c r="W20" i="7"/>
  <c r="X20" i="7"/>
  <c r="Y20" i="7"/>
  <c r="Z20" i="7"/>
  <c r="AA20" i="7"/>
  <c r="AB20" i="7"/>
  <c r="AC20" i="7"/>
  <c r="AD20" i="7"/>
  <c r="AE20" i="7"/>
  <c r="AF20" i="7"/>
  <c r="AG20" i="7"/>
  <c r="W21" i="7"/>
  <c r="X21" i="7"/>
  <c r="Y21" i="7"/>
  <c r="Z21" i="7"/>
  <c r="AA21" i="7"/>
  <c r="AB21" i="7"/>
  <c r="AC21" i="7"/>
  <c r="AD21" i="7"/>
  <c r="AE21" i="7"/>
  <c r="AF21" i="7"/>
  <c r="AG21" i="7"/>
  <c r="W22" i="7"/>
  <c r="X22" i="7"/>
  <c r="Y22" i="7"/>
  <c r="Z22" i="7"/>
  <c r="AA22" i="7"/>
  <c r="AB22" i="7"/>
  <c r="AC22" i="7"/>
  <c r="AD22" i="7"/>
  <c r="AE22" i="7"/>
  <c r="AF22" i="7"/>
  <c r="AG22" i="7"/>
  <c r="W23" i="7"/>
  <c r="X23" i="7"/>
  <c r="Y23" i="7"/>
  <c r="Z23" i="7"/>
  <c r="AA23" i="7"/>
  <c r="AB23" i="7"/>
  <c r="AC23" i="7"/>
  <c r="AD23" i="7"/>
  <c r="AE23" i="7"/>
  <c r="AF23" i="7"/>
  <c r="AG23" i="7"/>
  <c r="W24" i="7"/>
  <c r="X24" i="7"/>
  <c r="Y24" i="7"/>
  <c r="Z24" i="7"/>
  <c r="AA24" i="7"/>
  <c r="AB24" i="7"/>
  <c r="AC24" i="7"/>
  <c r="AD24" i="7"/>
  <c r="AE24" i="7"/>
  <c r="AF24" i="7"/>
  <c r="AG24" i="7"/>
  <c r="W25" i="7"/>
  <c r="X25" i="7"/>
  <c r="Y25" i="7"/>
  <c r="Z25" i="7"/>
  <c r="AA25" i="7"/>
  <c r="AB25" i="7"/>
  <c r="AC25" i="7"/>
  <c r="AD25" i="7"/>
  <c r="AE25" i="7"/>
  <c r="AF25" i="7"/>
  <c r="AG25" i="7"/>
  <c r="W26" i="7"/>
  <c r="X26" i="7"/>
  <c r="Y26" i="7"/>
  <c r="Z26" i="7"/>
  <c r="AA26" i="7"/>
  <c r="AB26" i="7"/>
  <c r="AC26" i="7"/>
  <c r="AD26" i="7"/>
  <c r="AE26" i="7"/>
  <c r="AF26" i="7"/>
  <c r="AG26" i="7"/>
  <c r="W27" i="7"/>
  <c r="X27" i="7"/>
  <c r="Y27" i="7"/>
  <c r="Z27" i="7"/>
  <c r="AA27" i="7"/>
  <c r="AB27" i="7"/>
  <c r="AC27" i="7"/>
  <c r="AD27" i="7"/>
  <c r="AE27" i="7"/>
  <c r="AF27" i="7"/>
  <c r="AG27" i="7"/>
  <c r="W28" i="7"/>
  <c r="X28" i="7"/>
  <c r="Y28" i="7"/>
  <c r="Z28" i="7"/>
  <c r="AA28" i="7"/>
  <c r="AB28" i="7"/>
  <c r="AC28" i="7"/>
  <c r="AD28" i="7"/>
  <c r="AE28" i="7"/>
  <c r="AF28" i="7"/>
  <c r="AG28" i="7"/>
  <c r="W29" i="7"/>
  <c r="X29" i="7"/>
  <c r="Y29" i="7"/>
  <c r="Z29" i="7"/>
  <c r="AA29" i="7"/>
  <c r="AB29" i="7"/>
  <c r="AC29" i="7"/>
  <c r="AD29" i="7"/>
  <c r="AE29" i="7"/>
  <c r="AF29" i="7"/>
  <c r="AG29" i="7"/>
  <c r="W30" i="7"/>
  <c r="X30" i="7"/>
  <c r="Y30" i="7"/>
  <c r="Z30" i="7"/>
  <c r="AA30" i="7"/>
  <c r="AB30" i="7"/>
  <c r="AC30" i="7"/>
  <c r="AD30" i="7"/>
  <c r="AE30" i="7"/>
  <c r="AF30" i="7"/>
  <c r="AG30" i="7"/>
  <c r="W31" i="7"/>
  <c r="X31" i="7"/>
  <c r="Y31" i="7"/>
  <c r="Z31" i="7"/>
  <c r="AA31" i="7"/>
  <c r="AB31" i="7"/>
  <c r="AC31" i="7"/>
  <c r="AD31" i="7"/>
  <c r="AE31" i="7"/>
  <c r="AF31" i="7"/>
  <c r="AG31" i="7"/>
  <c r="W32" i="7"/>
  <c r="X32" i="7"/>
  <c r="Y32" i="7"/>
  <c r="Z32" i="7"/>
  <c r="AA32" i="7"/>
  <c r="AB32" i="7"/>
  <c r="AC32" i="7"/>
  <c r="AD32" i="7"/>
  <c r="AE32" i="7"/>
  <c r="AF32" i="7"/>
  <c r="AG32" i="7"/>
  <c r="W33" i="7"/>
  <c r="X33" i="7"/>
  <c r="Y33" i="7"/>
  <c r="Z33" i="7"/>
  <c r="AA33" i="7"/>
  <c r="AB33" i="7"/>
  <c r="AC33" i="7"/>
  <c r="AD33" i="7"/>
  <c r="AE33" i="7"/>
  <c r="AF33" i="7"/>
  <c r="AG33" i="7"/>
  <c r="W34" i="7"/>
  <c r="X34" i="7"/>
  <c r="Y34" i="7"/>
  <c r="Z34" i="7"/>
  <c r="AA34" i="7"/>
  <c r="AB34" i="7"/>
  <c r="AC34" i="7"/>
  <c r="AD34" i="7"/>
  <c r="AE34" i="7"/>
  <c r="AF34" i="7"/>
  <c r="AG34" i="7"/>
  <c r="W35" i="7"/>
  <c r="X35" i="7"/>
  <c r="Y35" i="7"/>
  <c r="Z35" i="7"/>
  <c r="AA35" i="7"/>
  <c r="AB35" i="7"/>
  <c r="AC35" i="7"/>
  <c r="AD35" i="7"/>
  <c r="AE35" i="7"/>
  <c r="AF35" i="7"/>
  <c r="AG35" i="7"/>
  <c r="W36" i="7"/>
  <c r="X36" i="7"/>
  <c r="Y36" i="7"/>
  <c r="Z36" i="7"/>
  <c r="AA36" i="7"/>
  <c r="AB36" i="7"/>
  <c r="AC36" i="7"/>
  <c r="AD36" i="7"/>
  <c r="AE36" i="7"/>
  <c r="AF36" i="7"/>
  <c r="AG36" i="7"/>
  <c r="W37" i="7"/>
  <c r="X37" i="7"/>
  <c r="Y37" i="7"/>
  <c r="Z37" i="7"/>
  <c r="AA37" i="7"/>
  <c r="AB37" i="7"/>
  <c r="AC37" i="7"/>
  <c r="AD37" i="7"/>
  <c r="AE37" i="7"/>
  <c r="AF37" i="7"/>
  <c r="AG37" i="7"/>
  <c r="W38" i="7"/>
  <c r="X38" i="7"/>
  <c r="Y38" i="7"/>
  <c r="Z38" i="7"/>
  <c r="AA38" i="7"/>
  <c r="AB38" i="7"/>
  <c r="AC38" i="7"/>
  <c r="AD38" i="7"/>
  <c r="AE38" i="7"/>
  <c r="AF38" i="7"/>
  <c r="AG38" i="7"/>
  <c r="W39" i="7"/>
  <c r="X39" i="7"/>
  <c r="Y39" i="7"/>
  <c r="Z39" i="7"/>
  <c r="AA39" i="7"/>
  <c r="AB39" i="7"/>
  <c r="AC39" i="7"/>
  <c r="AD39" i="7"/>
  <c r="AE39" i="7"/>
  <c r="AF39" i="7"/>
  <c r="AG39" i="7"/>
  <c r="W40" i="7"/>
  <c r="X40" i="7"/>
  <c r="Y40" i="7"/>
  <c r="Z40" i="7"/>
  <c r="AA40" i="7"/>
  <c r="AB40" i="7"/>
  <c r="AC40" i="7"/>
  <c r="AD40" i="7"/>
  <c r="AE40" i="7"/>
  <c r="AF40" i="7"/>
  <c r="AG40" i="7"/>
  <c r="W41" i="7"/>
  <c r="X41" i="7"/>
  <c r="Y41" i="7"/>
  <c r="Z41" i="7"/>
  <c r="AA41" i="7"/>
  <c r="AB41" i="7"/>
  <c r="AC41" i="7"/>
  <c r="AD41" i="7"/>
  <c r="AE41" i="7"/>
  <c r="AF41" i="7"/>
  <c r="AG41" i="7"/>
  <c r="W42" i="7"/>
  <c r="X42" i="7"/>
  <c r="Y42" i="7"/>
  <c r="Z42" i="7"/>
  <c r="AA42" i="7"/>
  <c r="AB42" i="7"/>
  <c r="AC42" i="7"/>
  <c r="AD42" i="7"/>
  <c r="AE42" i="7"/>
  <c r="AF42" i="7"/>
  <c r="AG42" i="7"/>
  <c r="W43" i="7"/>
  <c r="X43" i="7"/>
  <c r="Y43" i="7"/>
  <c r="Z43" i="7"/>
  <c r="AA43" i="7"/>
  <c r="AB43" i="7"/>
  <c r="AC43" i="7"/>
  <c r="AD43" i="7"/>
  <c r="AE43" i="7"/>
  <c r="AF43" i="7"/>
  <c r="AG43" i="7"/>
  <c r="W44" i="7"/>
  <c r="X44" i="7"/>
  <c r="Y44" i="7"/>
  <c r="Z44" i="7"/>
  <c r="AA44" i="7"/>
  <c r="AB44" i="7"/>
  <c r="AC44" i="7"/>
  <c r="AD44" i="7"/>
  <c r="AE44" i="7"/>
  <c r="AF44" i="7"/>
  <c r="AG44" i="7"/>
  <c r="W45" i="7"/>
  <c r="X45" i="7"/>
  <c r="Y45" i="7"/>
  <c r="Z45" i="7"/>
  <c r="AA45" i="7"/>
  <c r="AB45" i="7"/>
  <c r="AC45" i="7"/>
  <c r="AD45" i="7"/>
  <c r="AE45" i="7"/>
  <c r="AF45" i="7"/>
  <c r="AG45" i="7"/>
  <c r="W46" i="7"/>
  <c r="X46" i="7"/>
  <c r="Y46" i="7"/>
  <c r="Z46" i="7"/>
  <c r="AA46" i="7"/>
  <c r="AB46" i="7"/>
  <c r="AC46" i="7"/>
  <c r="AD46" i="7"/>
  <c r="AE46" i="7"/>
  <c r="AF46" i="7"/>
  <c r="AG46" i="7"/>
  <c r="W47" i="7"/>
  <c r="X47" i="7"/>
  <c r="Y47" i="7"/>
  <c r="Z47" i="7"/>
  <c r="AA47" i="7"/>
  <c r="AB47" i="7"/>
  <c r="AC47" i="7"/>
  <c r="AD47" i="7"/>
  <c r="AE47" i="7"/>
  <c r="AF47" i="7"/>
  <c r="AG47" i="7"/>
  <c r="W48" i="7"/>
  <c r="X48" i="7"/>
  <c r="Y48" i="7"/>
  <c r="Z48" i="7"/>
  <c r="AA48" i="7"/>
  <c r="AB48" i="7"/>
  <c r="AC48" i="7"/>
  <c r="AD48" i="7"/>
  <c r="AE48" i="7"/>
  <c r="AF48" i="7"/>
  <c r="AG48" i="7"/>
  <c r="W49" i="7"/>
  <c r="X49" i="7"/>
  <c r="Y49" i="7"/>
  <c r="Z49" i="7"/>
  <c r="AA49" i="7"/>
  <c r="AB49" i="7"/>
  <c r="AC49" i="7"/>
  <c r="AD49" i="7"/>
  <c r="AE49" i="7"/>
  <c r="AF49" i="7"/>
  <c r="AG49" i="7"/>
  <c r="W50" i="7"/>
  <c r="X50" i="7"/>
  <c r="Y50" i="7"/>
  <c r="Z50" i="7"/>
  <c r="AA50" i="7"/>
  <c r="AB50" i="7"/>
  <c r="AC50" i="7"/>
  <c r="AD50" i="7"/>
  <c r="AE50" i="7"/>
  <c r="AF50" i="7"/>
  <c r="AG50" i="7"/>
  <c r="W51" i="7"/>
  <c r="X51" i="7"/>
  <c r="Y51" i="7"/>
  <c r="Z51" i="7"/>
  <c r="AA51" i="7"/>
  <c r="AB51" i="7"/>
  <c r="AC51" i="7"/>
  <c r="AD51" i="7"/>
  <c r="AE51" i="7"/>
  <c r="AF51" i="7"/>
  <c r="AG51" i="7"/>
  <c r="W52" i="7"/>
  <c r="X52" i="7"/>
  <c r="Y52" i="7"/>
  <c r="Z52" i="7"/>
  <c r="AA52" i="7"/>
  <c r="AB52" i="7"/>
  <c r="AC52" i="7"/>
  <c r="AD52" i="7"/>
  <c r="AE52" i="7"/>
  <c r="AF52" i="7"/>
  <c r="AG52" i="7"/>
  <c r="W53" i="7"/>
  <c r="X53" i="7"/>
  <c r="Y53" i="7"/>
  <c r="Z53" i="7"/>
  <c r="AA53" i="7"/>
  <c r="AB53" i="7"/>
  <c r="AC53" i="7"/>
  <c r="AD53" i="7"/>
  <c r="AE53" i="7"/>
  <c r="AF53" i="7"/>
  <c r="AG53" i="7"/>
  <c r="W54" i="7"/>
  <c r="X54" i="7"/>
  <c r="Y54" i="7"/>
  <c r="Z54" i="7"/>
  <c r="AA54" i="7"/>
  <c r="AB54" i="7"/>
  <c r="AC54" i="7"/>
  <c r="AD54" i="7"/>
  <c r="AE54" i="7"/>
  <c r="AF54" i="7"/>
  <c r="AG54" i="7"/>
  <c r="W55" i="7"/>
  <c r="X55" i="7"/>
  <c r="Y55" i="7"/>
  <c r="Z55" i="7"/>
  <c r="AA55" i="7"/>
  <c r="AB55" i="7"/>
  <c r="AC55" i="7"/>
  <c r="AD55" i="7"/>
  <c r="AE55" i="7"/>
  <c r="AF55" i="7"/>
  <c r="AG55" i="7"/>
  <c r="W56" i="7"/>
  <c r="X56" i="7"/>
  <c r="Y56" i="7"/>
  <c r="Z56" i="7"/>
  <c r="AA56" i="7"/>
  <c r="AB56" i="7"/>
  <c r="AC56" i="7"/>
  <c r="AD56" i="7"/>
  <c r="AE56" i="7"/>
  <c r="AF56" i="7"/>
  <c r="AG56" i="7"/>
  <c r="W57" i="7"/>
  <c r="X57" i="7"/>
  <c r="Y57" i="7"/>
  <c r="Z57" i="7"/>
  <c r="AA57" i="7"/>
  <c r="AB57" i="7"/>
  <c r="AC57" i="7"/>
  <c r="AD57" i="7"/>
  <c r="AE57" i="7"/>
  <c r="AF57" i="7"/>
  <c r="AG57" i="7"/>
  <c r="W58" i="7"/>
  <c r="X58" i="7"/>
  <c r="Y58" i="7"/>
  <c r="Z58" i="7"/>
  <c r="AA58" i="7"/>
  <c r="AB58" i="7"/>
  <c r="AC58" i="7"/>
  <c r="AD58" i="7"/>
  <c r="AE58" i="7"/>
  <c r="AF58" i="7"/>
  <c r="AG58" i="7"/>
  <c r="W59" i="7"/>
  <c r="X59" i="7"/>
  <c r="Y59" i="7"/>
  <c r="Z59" i="7"/>
  <c r="AA59" i="7"/>
  <c r="AB59" i="7"/>
  <c r="AC59" i="7"/>
  <c r="AD59" i="7"/>
  <c r="AE59" i="7"/>
  <c r="AF59" i="7"/>
  <c r="AG59" i="7"/>
  <c r="W60" i="7"/>
  <c r="X60" i="7"/>
  <c r="Y60" i="7"/>
  <c r="Z60" i="7"/>
  <c r="AA60" i="7"/>
  <c r="AB60" i="7"/>
  <c r="AC60" i="7"/>
  <c r="AD60" i="7"/>
  <c r="AE60" i="7"/>
  <c r="AF60" i="7"/>
  <c r="AG60" i="7"/>
  <c r="W61" i="7"/>
  <c r="X61" i="7"/>
  <c r="Y61" i="7"/>
  <c r="Z61" i="7"/>
  <c r="AA61" i="7"/>
  <c r="AB61" i="7"/>
  <c r="AC61" i="7"/>
  <c r="AD61" i="7"/>
  <c r="AE61" i="7"/>
  <c r="AF61" i="7"/>
  <c r="AG61" i="7"/>
  <c r="W62" i="7"/>
  <c r="X62" i="7"/>
  <c r="Y62" i="7"/>
  <c r="Z62" i="7"/>
  <c r="AA62" i="7"/>
  <c r="AB62" i="7"/>
  <c r="AC62" i="7"/>
  <c r="AD62" i="7"/>
  <c r="AE62" i="7"/>
  <c r="AF62" i="7"/>
  <c r="AG62" i="7"/>
  <c r="W63" i="7"/>
  <c r="X63" i="7"/>
  <c r="Y63" i="7"/>
  <c r="Z63" i="7"/>
  <c r="AA63" i="7"/>
  <c r="AB63" i="7"/>
  <c r="AC63" i="7"/>
  <c r="AD63" i="7"/>
  <c r="AE63" i="7"/>
  <c r="AF63" i="7"/>
  <c r="AG63" i="7"/>
  <c r="W64" i="7"/>
  <c r="X64" i="7"/>
  <c r="Y64" i="7"/>
  <c r="Z64" i="7"/>
  <c r="AA64" i="7"/>
  <c r="AB64" i="7"/>
  <c r="AC64" i="7"/>
  <c r="AD64" i="7"/>
  <c r="AE64" i="7"/>
  <c r="AF64" i="7"/>
  <c r="AG64" i="7"/>
  <c r="W65" i="7"/>
  <c r="X65" i="7"/>
  <c r="Y65" i="7"/>
  <c r="Z65" i="7"/>
  <c r="AA65" i="7"/>
  <c r="AB65" i="7"/>
  <c r="AC65" i="7"/>
  <c r="AD65" i="7"/>
  <c r="AE65" i="7"/>
  <c r="AF65" i="7"/>
  <c r="AG65" i="7"/>
  <c r="W66" i="7"/>
  <c r="X66" i="7"/>
  <c r="Y66" i="7"/>
  <c r="Z66" i="7"/>
  <c r="AA66" i="7"/>
  <c r="AB66" i="7"/>
  <c r="AC66" i="7"/>
  <c r="AD66" i="7"/>
  <c r="AE66" i="7"/>
  <c r="AF66" i="7"/>
  <c r="AG66" i="7"/>
  <c r="W67" i="7"/>
  <c r="X67" i="7"/>
  <c r="Y67" i="7"/>
  <c r="Z67" i="7"/>
  <c r="AA67" i="7"/>
  <c r="AB67" i="7"/>
  <c r="AC67" i="7"/>
  <c r="AD67" i="7"/>
  <c r="AE67" i="7"/>
  <c r="AF67" i="7"/>
  <c r="AG67" i="7"/>
  <c r="W68" i="7"/>
  <c r="X68" i="7"/>
  <c r="Y68" i="7"/>
  <c r="Z68" i="7"/>
  <c r="AA68" i="7"/>
  <c r="AB68" i="7"/>
  <c r="AC68" i="7"/>
  <c r="AD68" i="7"/>
  <c r="AE68" i="7"/>
  <c r="AF68" i="7"/>
  <c r="AG68" i="7"/>
  <c r="W69" i="7"/>
  <c r="X69" i="7"/>
  <c r="Y69" i="7"/>
  <c r="Z69" i="7"/>
  <c r="AA69" i="7"/>
  <c r="AB69" i="7"/>
  <c r="AC69" i="7"/>
  <c r="AD69" i="7"/>
  <c r="AE69" i="7"/>
  <c r="AF69" i="7"/>
  <c r="AG69" i="7"/>
  <c r="W70" i="7"/>
  <c r="X70" i="7"/>
  <c r="Y70" i="7"/>
  <c r="Z70" i="7"/>
  <c r="AA70" i="7"/>
  <c r="AB70" i="7"/>
  <c r="AC70" i="7"/>
  <c r="AD70" i="7"/>
  <c r="AE70" i="7"/>
  <c r="AF70" i="7"/>
  <c r="AG70" i="7"/>
  <c r="W71" i="7"/>
  <c r="X71" i="7"/>
  <c r="Y71" i="7"/>
  <c r="Z71" i="7"/>
  <c r="AA71" i="7"/>
  <c r="AB71" i="7"/>
  <c r="AC71" i="7"/>
  <c r="AD71" i="7"/>
  <c r="AE71" i="7"/>
  <c r="AF71" i="7"/>
  <c r="AG71" i="7"/>
  <c r="W72" i="7"/>
  <c r="X72" i="7"/>
  <c r="Y72" i="7"/>
  <c r="Z72" i="7"/>
  <c r="AA72" i="7"/>
  <c r="AB72" i="7"/>
  <c r="AC72" i="7"/>
  <c r="AD72" i="7"/>
  <c r="AE72" i="7"/>
  <c r="AF72" i="7"/>
  <c r="AG72" i="7"/>
  <c r="W73" i="7"/>
  <c r="X73" i="7"/>
  <c r="Y73" i="7"/>
  <c r="Z73" i="7"/>
  <c r="AA73" i="7"/>
  <c r="AB73" i="7"/>
  <c r="AC73" i="7"/>
  <c r="AD73" i="7"/>
  <c r="AE73" i="7"/>
  <c r="AF73" i="7"/>
  <c r="AG73" i="7"/>
  <c r="W74" i="7"/>
  <c r="X74" i="7"/>
  <c r="Y74" i="7"/>
  <c r="Z74" i="7"/>
  <c r="AA74" i="7"/>
  <c r="AB74" i="7"/>
  <c r="AC74" i="7"/>
  <c r="AD74" i="7"/>
  <c r="AE74" i="7"/>
  <c r="AF74" i="7"/>
  <c r="AG74" i="7"/>
  <c r="W75" i="7"/>
  <c r="X75" i="7"/>
  <c r="Y75" i="7"/>
  <c r="Z75" i="7"/>
  <c r="AA75" i="7"/>
  <c r="AB75" i="7"/>
  <c r="AC75" i="7"/>
  <c r="AD75" i="7"/>
  <c r="AE75" i="7"/>
  <c r="AF75" i="7"/>
  <c r="AG75" i="7"/>
  <c r="W76" i="7"/>
  <c r="X76" i="7"/>
  <c r="Y76" i="7"/>
  <c r="Z76" i="7"/>
  <c r="AA76" i="7"/>
  <c r="AB76" i="7"/>
  <c r="AC76" i="7"/>
  <c r="AD76" i="7"/>
  <c r="AE76" i="7"/>
  <c r="AF76" i="7"/>
  <c r="AG76" i="7"/>
  <c r="W77" i="7"/>
  <c r="X77" i="7"/>
  <c r="Y77" i="7"/>
  <c r="Z77" i="7"/>
  <c r="AA77" i="7"/>
  <c r="AB77" i="7"/>
  <c r="AC77" i="7"/>
  <c r="AD77" i="7"/>
  <c r="AE77" i="7"/>
  <c r="AF77" i="7"/>
  <c r="AG77" i="7"/>
  <c r="W78" i="7"/>
  <c r="X78" i="7"/>
  <c r="Y78" i="7"/>
  <c r="Z78" i="7"/>
  <c r="AA78" i="7"/>
  <c r="AB78" i="7"/>
  <c r="AC78" i="7"/>
  <c r="AD78" i="7"/>
  <c r="AE78" i="7"/>
  <c r="AF78" i="7"/>
  <c r="AG78" i="7"/>
  <c r="W79" i="7"/>
  <c r="X79" i="7"/>
  <c r="Y79" i="7"/>
  <c r="Z79" i="7"/>
  <c r="AA79" i="7"/>
  <c r="AB79" i="7"/>
  <c r="AC79" i="7"/>
  <c r="AD79" i="7"/>
  <c r="AE79" i="7"/>
  <c r="AF79" i="7"/>
  <c r="AG79" i="7"/>
  <c r="W80" i="7"/>
  <c r="X80" i="7"/>
  <c r="Y80" i="7"/>
  <c r="Z80" i="7"/>
  <c r="AA80" i="7"/>
  <c r="AB80" i="7"/>
  <c r="AC80" i="7"/>
  <c r="AD80" i="7"/>
  <c r="AE80" i="7"/>
  <c r="AF80" i="7"/>
  <c r="AG80" i="7"/>
  <c r="W81" i="7"/>
  <c r="X81" i="7"/>
  <c r="Y81" i="7"/>
  <c r="Z81" i="7"/>
  <c r="AA81" i="7"/>
  <c r="AB81" i="7"/>
  <c r="AC81" i="7"/>
  <c r="AD81" i="7"/>
  <c r="AE81" i="7"/>
  <c r="AF81" i="7"/>
  <c r="AG81" i="7"/>
  <c r="W82" i="7"/>
  <c r="X82" i="7"/>
  <c r="Y82" i="7"/>
  <c r="Z82" i="7"/>
  <c r="AA82" i="7"/>
  <c r="AB82" i="7"/>
  <c r="AC82" i="7"/>
  <c r="AD82" i="7"/>
  <c r="AE82" i="7"/>
  <c r="AF82" i="7"/>
  <c r="AG82" i="7"/>
  <c r="W83" i="7"/>
  <c r="X83" i="7"/>
  <c r="Y83" i="7"/>
  <c r="Z83" i="7"/>
  <c r="AA83" i="7"/>
  <c r="AB83" i="7"/>
  <c r="AC83" i="7"/>
  <c r="AD83" i="7"/>
  <c r="AE83" i="7"/>
  <c r="AF83" i="7"/>
  <c r="AG83" i="7"/>
  <c r="W84" i="7"/>
  <c r="X84" i="7"/>
  <c r="Y84" i="7"/>
  <c r="Z84" i="7"/>
  <c r="AA84" i="7"/>
  <c r="AB84" i="7"/>
  <c r="AC84" i="7"/>
  <c r="AD84" i="7"/>
  <c r="AE84" i="7"/>
  <c r="AF84" i="7"/>
  <c r="AG84" i="7"/>
  <c r="W85" i="7"/>
  <c r="X85" i="7"/>
  <c r="Y85" i="7"/>
  <c r="Z85" i="7"/>
  <c r="AA85" i="7"/>
  <c r="AB85" i="7"/>
  <c r="AC85" i="7"/>
  <c r="AD85" i="7"/>
  <c r="AE85" i="7"/>
  <c r="AF85" i="7"/>
  <c r="AG85" i="7"/>
  <c r="W86" i="7"/>
  <c r="X86" i="7"/>
  <c r="Y86" i="7"/>
  <c r="Z86" i="7"/>
  <c r="AA86" i="7"/>
  <c r="AB86" i="7"/>
  <c r="AC86" i="7"/>
  <c r="AD86" i="7"/>
  <c r="AE86" i="7"/>
  <c r="AF86" i="7"/>
  <c r="AG86" i="7"/>
  <c r="W87" i="7"/>
  <c r="X87" i="7"/>
  <c r="Y87" i="7"/>
  <c r="Z87" i="7"/>
  <c r="AA87" i="7"/>
  <c r="AB87" i="7"/>
  <c r="AC87" i="7"/>
  <c r="AD87" i="7"/>
  <c r="AE87" i="7"/>
  <c r="AF87" i="7"/>
  <c r="AG87" i="7"/>
  <c r="W88" i="7"/>
  <c r="X88" i="7"/>
  <c r="Y88" i="7"/>
  <c r="Z88" i="7"/>
  <c r="AA88" i="7"/>
  <c r="AB88" i="7"/>
  <c r="AC88" i="7"/>
  <c r="AD88" i="7"/>
  <c r="AE88" i="7"/>
  <c r="AF88" i="7"/>
  <c r="AG88" i="7"/>
  <c r="W89" i="7"/>
  <c r="X89" i="7"/>
  <c r="Y89" i="7"/>
  <c r="Z89" i="7"/>
  <c r="AA89" i="7"/>
  <c r="AB89" i="7"/>
  <c r="AC89" i="7"/>
  <c r="AD89" i="7"/>
  <c r="AE89" i="7"/>
  <c r="AF89" i="7"/>
  <c r="AG89" i="7"/>
  <c r="W90" i="7"/>
  <c r="X90" i="7"/>
  <c r="Y90" i="7"/>
  <c r="Z90" i="7"/>
  <c r="AA90" i="7"/>
  <c r="AB90" i="7"/>
  <c r="AC90" i="7"/>
  <c r="AD90" i="7"/>
  <c r="AE90" i="7"/>
  <c r="AF90" i="7"/>
  <c r="AG90" i="7"/>
  <c r="W91" i="7"/>
  <c r="X91" i="7"/>
  <c r="Y91" i="7"/>
  <c r="Z91" i="7"/>
  <c r="AA91" i="7"/>
  <c r="AB91" i="7"/>
  <c r="AC91" i="7"/>
  <c r="AD91" i="7"/>
  <c r="AE91" i="7"/>
  <c r="AF91" i="7"/>
  <c r="AG91" i="7"/>
  <c r="W92" i="7"/>
  <c r="X92" i="7"/>
  <c r="Y92" i="7"/>
  <c r="Z92" i="7"/>
  <c r="AA92" i="7"/>
  <c r="AB92" i="7"/>
  <c r="AC92" i="7"/>
  <c r="AD92" i="7"/>
  <c r="AE92" i="7"/>
  <c r="AF92" i="7"/>
  <c r="AG92" i="7"/>
  <c r="W93" i="7"/>
  <c r="X93" i="7"/>
  <c r="Y93" i="7"/>
  <c r="Z93" i="7"/>
  <c r="AA93" i="7"/>
  <c r="AB93" i="7"/>
  <c r="AC93" i="7"/>
  <c r="AD93" i="7"/>
  <c r="AE93" i="7"/>
  <c r="AF93" i="7"/>
  <c r="AG93" i="7"/>
  <c r="W94" i="7"/>
  <c r="X94" i="7"/>
  <c r="Y94" i="7"/>
  <c r="Z94" i="7"/>
  <c r="AA94" i="7"/>
  <c r="AB94" i="7"/>
  <c r="AC94" i="7"/>
  <c r="AD94" i="7"/>
  <c r="AE94" i="7"/>
  <c r="AF94" i="7"/>
  <c r="AG94" i="7"/>
  <c r="W95" i="7"/>
  <c r="X95" i="7"/>
  <c r="Y95" i="7"/>
  <c r="Z95" i="7"/>
  <c r="AA95" i="7"/>
  <c r="AB95" i="7"/>
  <c r="AC95" i="7"/>
  <c r="AD95" i="7"/>
  <c r="AE95" i="7"/>
  <c r="AF95" i="7"/>
  <c r="AG95" i="7"/>
  <c r="W96" i="7"/>
  <c r="X96" i="7"/>
  <c r="Y96" i="7"/>
  <c r="Z96" i="7"/>
  <c r="AA96" i="7"/>
  <c r="AB96" i="7"/>
  <c r="AC96" i="7"/>
  <c r="AD96" i="7"/>
  <c r="AE96" i="7"/>
  <c r="AF96" i="7"/>
  <c r="AG96" i="7"/>
  <c r="W97" i="7"/>
  <c r="X97" i="7"/>
  <c r="Y97" i="7"/>
  <c r="Z97" i="7"/>
  <c r="AA97" i="7"/>
  <c r="AB97" i="7"/>
  <c r="AC97" i="7"/>
  <c r="AD97" i="7"/>
  <c r="AE97" i="7"/>
  <c r="AF97" i="7"/>
  <c r="AG97" i="7"/>
  <c r="W98" i="7"/>
  <c r="X98" i="7"/>
  <c r="Y98" i="7"/>
  <c r="Z98" i="7"/>
  <c r="AA98" i="7"/>
  <c r="AB98" i="7"/>
  <c r="AC98" i="7"/>
  <c r="AD98" i="7"/>
  <c r="AE98" i="7"/>
  <c r="AF98" i="7"/>
  <c r="AG98" i="7"/>
  <c r="W99" i="7"/>
  <c r="X99" i="7"/>
  <c r="Y99" i="7"/>
  <c r="Z99" i="7"/>
  <c r="AA99" i="7"/>
  <c r="AB99" i="7"/>
  <c r="AC99" i="7"/>
  <c r="AD99" i="7"/>
  <c r="AE99" i="7"/>
  <c r="AF99" i="7"/>
  <c r="AG99" i="7"/>
  <c r="W100" i="7"/>
  <c r="X100" i="7"/>
  <c r="Y100" i="7"/>
  <c r="Z100" i="7"/>
  <c r="AA100" i="7"/>
  <c r="AB100" i="7"/>
  <c r="AC100" i="7"/>
  <c r="AD100" i="7"/>
  <c r="AE100" i="7"/>
  <c r="AF100" i="7"/>
  <c r="AG100" i="7"/>
  <c r="W101" i="7"/>
  <c r="X101" i="7"/>
  <c r="Y101" i="7"/>
  <c r="Z101" i="7"/>
  <c r="AA101" i="7"/>
  <c r="AB101" i="7"/>
  <c r="AC101" i="7"/>
  <c r="AD101" i="7"/>
  <c r="AE101" i="7"/>
  <c r="AF101" i="7"/>
  <c r="AG101" i="7"/>
  <c r="W102" i="7"/>
  <c r="X102" i="7"/>
  <c r="Y102" i="7"/>
  <c r="Z102" i="7"/>
  <c r="AA102" i="7"/>
  <c r="AB102" i="7"/>
  <c r="AC102" i="7"/>
  <c r="AD102" i="7"/>
  <c r="AE102" i="7"/>
  <c r="AF102" i="7"/>
  <c r="AG102" i="7"/>
  <c r="W103" i="7"/>
  <c r="X103" i="7"/>
  <c r="Y103" i="7"/>
  <c r="Z103" i="7"/>
  <c r="AA103" i="7"/>
  <c r="AB103" i="7"/>
  <c r="AC103" i="7"/>
  <c r="AD103" i="7"/>
  <c r="AE103" i="7"/>
  <c r="AF103" i="7"/>
  <c r="AG103" i="7"/>
  <c r="W104" i="7"/>
  <c r="X104" i="7"/>
  <c r="Y104" i="7"/>
  <c r="Z104" i="7"/>
  <c r="AA104" i="7"/>
  <c r="AB104" i="7"/>
  <c r="AC104" i="7"/>
  <c r="AD104" i="7"/>
  <c r="AE104" i="7"/>
  <c r="AF104" i="7"/>
  <c r="AG104" i="7"/>
  <c r="W105" i="7"/>
  <c r="X105" i="7"/>
  <c r="Y105" i="7"/>
  <c r="Z105" i="7"/>
  <c r="AA105" i="7"/>
  <c r="AB105" i="7"/>
  <c r="AC105" i="7"/>
  <c r="AD105" i="7"/>
  <c r="AE105" i="7"/>
  <c r="AF105" i="7"/>
  <c r="AG105" i="7"/>
  <c r="W106" i="7"/>
  <c r="X106" i="7"/>
  <c r="Y106" i="7"/>
  <c r="Z106" i="7"/>
  <c r="AA106" i="7"/>
  <c r="AB106" i="7"/>
  <c r="AC106" i="7"/>
  <c r="AD106" i="7"/>
  <c r="AE106" i="7"/>
  <c r="AF106" i="7"/>
  <c r="AG106" i="7"/>
  <c r="W107" i="7"/>
  <c r="X107" i="7"/>
  <c r="Y107" i="7"/>
  <c r="Z107" i="7"/>
  <c r="AA107" i="7"/>
  <c r="AB107" i="7"/>
  <c r="AC107" i="7"/>
  <c r="AD107" i="7"/>
  <c r="AE107" i="7"/>
  <c r="AF107" i="7"/>
  <c r="AG107" i="7"/>
  <c r="W108" i="7"/>
  <c r="X108" i="7"/>
  <c r="Y108" i="7"/>
  <c r="Z108" i="7"/>
  <c r="AA108" i="7"/>
  <c r="AB108" i="7"/>
  <c r="AC108" i="7"/>
  <c r="AD108" i="7"/>
  <c r="AE108" i="7"/>
  <c r="AF108" i="7"/>
  <c r="AG108" i="7"/>
  <c r="W109" i="7"/>
  <c r="X109" i="7"/>
  <c r="Y109" i="7"/>
  <c r="Z109" i="7"/>
  <c r="AA109" i="7"/>
  <c r="AB109" i="7"/>
  <c r="AC109" i="7"/>
  <c r="AD109" i="7"/>
  <c r="AE109" i="7"/>
  <c r="AF109" i="7"/>
  <c r="AG109" i="7"/>
  <c r="W110" i="7"/>
  <c r="X110" i="7"/>
  <c r="Y110" i="7"/>
  <c r="Z110" i="7"/>
  <c r="AA110" i="7"/>
  <c r="AB110" i="7"/>
  <c r="AC110" i="7"/>
  <c r="AD110" i="7"/>
  <c r="AE110" i="7"/>
  <c r="AF110" i="7"/>
  <c r="AG110" i="7"/>
  <c r="W111" i="7"/>
  <c r="X111" i="7"/>
  <c r="Y111" i="7"/>
  <c r="Z111" i="7"/>
  <c r="AA111" i="7"/>
  <c r="AB111" i="7"/>
  <c r="AC111" i="7"/>
  <c r="AD111" i="7"/>
  <c r="AE111" i="7"/>
  <c r="AF111" i="7"/>
  <c r="AG111" i="7"/>
  <c r="W112" i="7"/>
  <c r="X112" i="7"/>
  <c r="Y112" i="7"/>
  <c r="Z112" i="7"/>
  <c r="AA112" i="7"/>
  <c r="AB112" i="7"/>
  <c r="AC112" i="7"/>
  <c r="AD112" i="7"/>
  <c r="AE112" i="7"/>
  <c r="AF112" i="7"/>
  <c r="AG112" i="7"/>
  <c r="W113" i="7"/>
  <c r="X113" i="7"/>
  <c r="Y113" i="7"/>
  <c r="Z113" i="7"/>
  <c r="AA113" i="7"/>
  <c r="AB113" i="7"/>
  <c r="AC113" i="7"/>
  <c r="AD113" i="7"/>
  <c r="AE113" i="7"/>
  <c r="AF113" i="7"/>
  <c r="AG113" i="7"/>
  <c r="W114" i="7"/>
  <c r="X114" i="7"/>
  <c r="Y114" i="7"/>
  <c r="Z114" i="7"/>
  <c r="AA114" i="7"/>
  <c r="AB114" i="7"/>
  <c r="AC114" i="7"/>
  <c r="AD114" i="7"/>
  <c r="AE114" i="7"/>
  <c r="AF114" i="7"/>
  <c r="AG114" i="7"/>
  <c r="W115" i="7"/>
  <c r="X115" i="7"/>
  <c r="Y115" i="7"/>
  <c r="Z115" i="7"/>
  <c r="AA115" i="7"/>
  <c r="AB115" i="7"/>
  <c r="AC115" i="7"/>
  <c r="AD115" i="7"/>
  <c r="AE115" i="7"/>
  <c r="AF115" i="7"/>
  <c r="AG115" i="7"/>
  <c r="W116" i="7"/>
  <c r="X116" i="7"/>
  <c r="Y116" i="7"/>
  <c r="Z116" i="7"/>
  <c r="AA116" i="7"/>
  <c r="AB116" i="7"/>
  <c r="AC116" i="7"/>
  <c r="AD116" i="7"/>
  <c r="AE116" i="7"/>
  <c r="AF116" i="7"/>
  <c r="AG116" i="7"/>
  <c r="W117" i="7"/>
  <c r="X117" i="7"/>
  <c r="Y117" i="7"/>
  <c r="Z117" i="7"/>
  <c r="AA117" i="7"/>
  <c r="AB117" i="7"/>
  <c r="AC117" i="7"/>
  <c r="AD117" i="7"/>
  <c r="AE117" i="7"/>
  <c r="AF117" i="7"/>
  <c r="AG117" i="7"/>
  <c r="W118" i="7"/>
  <c r="X118" i="7"/>
  <c r="Y118" i="7"/>
  <c r="Z118" i="7"/>
  <c r="AA118" i="7"/>
  <c r="AB118" i="7"/>
  <c r="AC118" i="7"/>
  <c r="AD118" i="7"/>
  <c r="AE118" i="7"/>
  <c r="AF118" i="7"/>
  <c r="AG118" i="7"/>
  <c r="W119" i="7"/>
  <c r="X119" i="7"/>
  <c r="Y119" i="7"/>
  <c r="Z119" i="7"/>
  <c r="AA119" i="7"/>
  <c r="AB119" i="7"/>
  <c r="AC119" i="7"/>
  <c r="AD119" i="7"/>
  <c r="AE119" i="7"/>
  <c r="AF119" i="7"/>
  <c r="AG119" i="7"/>
  <c r="W120" i="7"/>
  <c r="X120" i="7"/>
  <c r="Y120" i="7"/>
  <c r="Z120" i="7"/>
  <c r="AA120" i="7"/>
  <c r="AB120" i="7"/>
  <c r="AC120" i="7"/>
  <c r="AD120" i="7"/>
  <c r="AE120" i="7"/>
  <c r="AF120" i="7"/>
  <c r="AG120" i="7"/>
  <c r="W121" i="7"/>
  <c r="X121" i="7"/>
  <c r="Y121" i="7"/>
  <c r="Z121" i="7"/>
  <c r="AA121" i="7"/>
  <c r="AB121" i="7"/>
  <c r="AC121" i="7"/>
  <c r="AD121" i="7"/>
  <c r="AE121" i="7"/>
  <c r="AF121" i="7"/>
  <c r="AG121" i="7"/>
  <c r="W122" i="7"/>
  <c r="X122" i="7"/>
  <c r="Y122" i="7"/>
  <c r="Z122" i="7"/>
  <c r="AA122" i="7"/>
  <c r="AB122" i="7"/>
  <c r="AC122" i="7"/>
  <c r="AD122" i="7"/>
  <c r="AE122" i="7"/>
  <c r="AF122" i="7"/>
  <c r="AG122" i="7"/>
  <c r="W123" i="7"/>
  <c r="X123" i="7"/>
  <c r="Y123" i="7"/>
  <c r="Z123" i="7"/>
  <c r="AA123" i="7"/>
  <c r="AB123" i="7"/>
  <c r="AC123" i="7"/>
  <c r="AD123" i="7"/>
  <c r="AE123" i="7"/>
  <c r="AF123" i="7"/>
  <c r="AG123" i="7"/>
  <c r="W124" i="7"/>
  <c r="X124" i="7"/>
  <c r="Y124" i="7"/>
  <c r="Z124" i="7"/>
  <c r="AA124" i="7"/>
  <c r="AB124" i="7"/>
  <c r="AC124" i="7"/>
  <c r="AD124" i="7"/>
  <c r="AE124" i="7"/>
  <c r="AF124" i="7"/>
  <c r="AG124" i="7"/>
  <c r="W125" i="7"/>
  <c r="X125" i="7"/>
  <c r="Y125" i="7"/>
  <c r="Z125" i="7"/>
  <c r="AA125" i="7"/>
  <c r="AB125" i="7"/>
  <c r="AC125" i="7"/>
  <c r="AD125" i="7"/>
  <c r="AE125" i="7"/>
  <c r="AF125" i="7"/>
  <c r="AG125" i="7"/>
  <c r="W126" i="7"/>
  <c r="X126" i="7"/>
  <c r="Y126" i="7"/>
  <c r="Z126" i="7"/>
  <c r="AA126" i="7"/>
  <c r="AB126" i="7"/>
  <c r="AC126" i="7"/>
  <c r="AD126" i="7"/>
  <c r="AE126" i="7"/>
  <c r="AF126" i="7"/>
  <c r="AG126" i="7"/>
  <c r="W127" i="7"/>
  <c r="X127" i="7"/>
  <c r="Y127" i="7"/>
  <c r="Z127" i="7"/>
  <c r="AA127" i="7"/>
  <c r="AB127" i="7"/>
  <c r="AC127" i="7"/>
  <c r="AD127" i="7"/>
  <c r="AE127" i="7"/>
  <c r="AF127" i="7"/>
  <c r="AG127" i="7"/>
  <c r="W128" i="7"/>
  <c r="X128" i="7"/>
  <c r="Y128" i="7"/>
  <c r="Z128" i="7"/>
  <c r="AA128" i="7"/>
  <c r="AB128" i="7"/>
  <c r="AC128" i="7"/>
  <c r="AD128" i="7"/>
  <c r="AE128" i="7"/>
  <c r="AF128" i="7"/>
  <c r="AG128" i="7"/>
  <c r="W129" i="7"/>
  <c r="X129" i="7"/>
  <c r="Y129" i="7"/>
  <c r="Z129" i="7"/>
  <c r="AA129" i="7"/>
  <c r="AB129" i="7"/>
  <c r="AC129" i="7"/>
  <c r="AD129" i="7"/>
  <c r="AE129" i="7"/>
  <c r="AF129" i="7"/>
  <c r="AG129" i="7"/>
  <c r="W130" i="7"/>
  <c r="X130" i="7"/>
  <c r="Y130" i="7"/>
  <c r="Z130" i="7"/>
  <c r="AA130" i="7"/>
  <c r="AB130" i="7"/>
  <c r="AC130" i="7"/>
  <c r="AD130" i="7"/>
  <c r="AE130" i="7"/>
  <c r="AF130" i="7"/>
  <c r="AG130" i="7"/>
  <c r="W131" i="7"/>
  <c r="X131" i="7"/>
  <c r="Y131" i="7"/>
  <c r="Z131" i="7"/>
  <c r="AA131" i="7"/>
  <c r="AB131" i="7"/>
  <c r="AC131" i="7"/>
  <c r="AD131" i="7"/>
  <c r="AE131" i="7"/>
  <c r="AF131" i="7"/>
  <c r="AG131" i="7"/>
  <c r="W132" i="7"/>
  <c r="X132" i="7"/>
  <c r="Y132" i="7"/>
  <c r="Z132" i="7"/>
  <c r="AA132" i="7"/>
  <c r="AB132" i="7"/>
  <c r="AC132" i="7"/>
  <c r="AD132" i="7"/>
  <c r="AE132" i="7"/>
  <c r="AF132" i="7"/>
  <c r="AG132" i="7"/>
  <c r="W133" i="7"/>
  <c r="X133" i="7"/>
  <c r="Y133" i="7"/>
  <c r="Z133" i="7"/>
  <c r="AA133" i="7"/>
  <c r="AB133" i="7"/>
  <c r="AC133" i="7"/>
  <c r="AD133" i="7"/>
  <c r="AE133" i="7"/>
  <c r="AF133" i="7"/>
  <c r="AG133" i="7"/>
  <c r="W134" i="7"/>
  <c r="X134" i="7"/>
  <c r="Y134" i="7"/>
  <c r="Z134" i="7"/>
  <c r="AA134" i="7"/>
  <c r="AB134" i="7"/>
  <c r="AC134" i="7"/>
  <c r="AD134" i="7"/>
  <c r="AE134" i="7"/>
  <c r="AF134" i="7"/>
  <c r="AG134" i="7"/>
  <c r="W135" i="7"/>
  <c r="X135" i="7"/>
  <c r="Y135" i="7"/>
  <c r="Z135" i="7"/>
  <c r="AA135" i="7"/>
  <c r="AB135" i="7"/>
  <c r="AC135" i="7"/>
  <c r="AD135" i="7"/>
  <c r="AE135" i="7"/>
  <c r="AF135" i="7"/>
  <c r="AG135" i="7"/>
  <c r="W136" i="7"/>
  <c r="X136" i="7"/>
  <c r="Y136" i="7"/>
  <c r="Z136" i="7"/>
  <c r="AA136" i="7"/>
  <c r="AB136" i="7"/>
  <c r="AC136" i="7"/>
  <c r="AD136" i="7"/>
  <c r="AE136" i="7"/>
  <c r="AF136" i="7"/>
  <c r="AG136" i="7"/>
  <c r="W137" i="7"/>
  <c r="X137" i="7"/>
  <c r="Y137" i="7"/>
  <c r="Z137" i="7"/>
  <c r="AA137" i="7"/>
  <c r="AB137" i="7"/>
  <c r="AC137" i="7"/>
  <c r="AD137" i="7"/>
  <c r="AE137" i="7"/>
  <c r="AF137" i="7"/>
  <c r="AG137" i="7"/>
  <c r="W138" i="7"/>
  <c r="X138" i="7"/>
  <c r="Y138" i="7"/>
  <c r="Z138" i="7"/>
  <c r="AA138" i="7"/>
  <c r="AB138" i="7"/>
  <c r="AC138" i="7"/>
  <c r="AD138" i="7"/>
  <c r="AE138" i="7"/>
  <c r="AF138" i="7"/>
  <c r="AG138" i="7"/>
  <c r="W139" i="7"/>
  <c r="X139" i="7"/>
  <c r="Y139" i="7"/>
  <c r="Z139" i="7"/>
  <c r="AA139" i="7"/>
  <c r="AB139" i="7"/>
  <c r="AC139" i="7"/>
  <c r="AD139" i="7"/>
  <c r="AE139" i="7"/>
  <c r="AF139" i="7"/>
  <c r="AG139" i="7"/>
  <c r="W140" i="7"/>
  <c r="X140" i="7"/>
  <c r="Y140" i="7"/>
  <c r="Z140" i="7"/>
  <c r="AA140" i="7"/>
  <c r="AB140" i="7"/>
  <c r="AC140" i="7"/>
  <c r="AD140" i="7"/>
  <c r="AE140" i="7"/>
  <c r="AF140" i="7"/>
  <c r="AG140" i="7"/>
  <c r="W141" i="7"/>
  <c r="X141" i="7"/>
  <c r="Y141" i="7"/>
  <c r="Z141" i="7"/>
  <c r="AA141" i="7"/>
  <c r="AB141" i="7"/>
  <c r="AC141" i="7"/>
  <c r="AD141" i="7"/>
  <c r="AE141" i="7"/>
  <c r="AF141" i="7"/>
  <c r="AG141" i="7"/>
  <c r="W142" i="7"/>
  <c r="X142" i="7"/>
  <c r="Y142" i="7"/>
  <c r="Z142" i="7"/>
  <c r="AA142" i="7"/>
  <c r="AB142" i="7"/>
  <c r="AC142" i="7"/>
  <c r="AD142" i="7"/>
  <c r="AE142" i="7"/>
  <c r="AF142" i="7"/>
  <c r="AG142" i="7"/>
  <c r="W143" i="7"/>
  <c r="X143" i="7"/>
  <c r="Y143" i="7"/>
  <c r="Z143" i="7"/>
  <c r="AA143" i="7"/>
  <c r="AB143" i="7"/>
  <c r="AC143" i="7"/>
  <c r="AD143" i="7"/>
  <c r="AE143" i="7"/>
  <c r="AF143" i="7"/>
  <c r="AG143" i="7"/>
  <c r="W144" i="7"/>
  <c r="X144" i="7"/>
  <c r="Y144" i="7"/>
  <c r="Z144" i="7"/>
  <c r="AA144" i="7"/>
  <c r="AB144" i="7"/>
  <c r="AC144" i="7"/>
  <c r="AD144" i="7"/>
  <c r="AE144" i="7"/>
  <c r="AF144" i="7"/>
  <c r="AG144" i="7"/>
  <c r="W145" i="7"/>
  <c r="X145" i="7"/>
  <c r="Y145" i="7"/>
  <c r="Z145" i="7"/>
  <c r="AA145" i="7"/>
  <c r="AB145" i="7"/>
  <c r="AC145" i="7"/>
  <c r="AD145" i="7"/>
  <c r="AE145" i="7"/>
  <c r="AF145" i="7"/>
  <c r="AG145" i="7"/>
  <c r="W146" i="7"/>
  <c r="X146" i="7"/>
  <c r="Y146" i="7"/>
  <c r="Z146" i="7"/>
  <c r="AA146" i="7"/>
  <c r="AB146" i="7"/>
  <c r="AC146" i="7"/>
  <c r="AD146" i="7"/>
  <c r="AE146" i="7"/>
  <c r="AF146" i="7"/>
  <c r="AG146" i="7"/>
  <c r="W147" i="7"/>
  <c r="X147" i="7"/>
  <c r="Y147" i="7"/>
  <c r="Z147" i="7"/>
  <c r="AA147" i="7"/>
  <c r="AB147" i="7"/>
  <c r="AC147" i="7"/>
  <c r="AD147" i="7"/>
  <c r="AE147" i="7"/>
  <c r="AF147" i="7"/>
  <c r="AG147" i="7"/>
  <c r="W148" i="7"/>
  <c r="X148" i="7"/>
  <c r="Y148" i="7"/>
  <c r="Z148" i="7"/>
  <c r="AA148" i="7"/>
  <c r="AB148" i="7"/>
  <c r="AC148" i="7"/>
  <c r="AD148" i="7"/>
  <c r="AE148" i="7"/>
  <c r="AF148" i="7"/>
  <c r="AG148" i="7"/>
  <c r="W149" i="7"/>
  <c r="X149" i="7"/>
  <c r="Y149" i="7"/>
  <c r="Z149" i="7"/>
  <c r="AA149" i="7"/>
  <c r="AB149" i="7"/>
  <c r="AC149" i="7"/>
  <c r="AD149" i="7"/>
  <c r="AE149" i="7"/>
  <c r="AF149" i="7"/>
  <c r="AG149" i="7"/>
  <c r="W150" i="7"/>
  <c r="X150" i="7"/>
  <c r="Y150" i="7"/>
  <c r="Z150" i="7"/>
  <c r="AA150" i="7"/>
  <c r="AB150" i="7"/>
  <c r="AC150" i="7"/>
  <c r="AD150" i="7"/>
  <c r="AE150" i="7"/>
  <c r="AF150" i="7"/>
  <c r="AG150" i="7"/>
  <c r="W151" i="7"/>
  <c r="X151" i="7"/>
  <c r="Y151" i="7"/>
  <c r="Z151" i="7"/>
  <c r="AA151" i="7"/>
  <c r="AB151" i="7"/>
  <c r="AC151" i="7"/>
  <c r="AD151" i="7"/>
  <c r="AE151" i="7"/>
  <c r="AF151" i="7"/>
  <c r="AG151" i="7"/>
  <c r="W152" i="7"/>
  <c r="X152" i="7"/>
  <c r="Y152" i="7"/>
  <c r="Z152" i="7"/>
  <c r="AA152" i="7"/>
  <c r="AB152" i="7"/>
  <c r="AC152" i="7"/>
  <c r="AD152" i="7"/>
  <c r="AE152" i="7"/>
  <c r="AF152" i="7"/>
  <c r="AG152" i="7"/>
  <c r="W153" i="7"/>
  <c r="X153" i="7"/>
  <c r="Y153" i="7"/>
  <c r="Z153" i="7"/>
  <c r="AA153" i="7"/>
  <c r="AB153" i="7"/>
  <c r="AC153" i="7"/>
  <c r="AD153" i="7"/>
  <c r="AE153" i="7"/>
  <c r="AF153" i="7"/>
  <c r="AG153" i="7"/>
  <c r="W154" i="7"/>
  <c r="X154" i="7"/>
  <c r="Y154" i="7"/>
  <c r="Z154" i="7"/>
  <c r="AA154" i="7"/>
  <c r="AB154" i="7"/>
  <c r="AC154" i="7"/>
  <c r="AD154" i="7"/>
  <c r="AE154" i="7"/>
  <c r="AF154" i="7"/>
  <c r="AG154" i="7"/>
  <c r="W155" i="7"/>
  <c r="X155" i="7"/>
  <c r="Y155" i="7"/>
  <c r="Z155" i="7"/>
  <c r="AA155" i="7"/>
  <c r="AB155" i="7"/>
  <c r="AC155" i="7"/>
  <c r="AD155" i="7"/>
  <c r="AE155" i="7"/>
  <c r="AF155" i="7"/>
  <c r="AG155" i="7"/>
  <c r="W156" i="7"/>
  <c r="X156" i="7"/>
  <c r="Y156" i="7"/>
  <c r="Z156" i="7"/>
  <c r="AA156" i="7"/>
  <c r="AB156" i="7"/>
  <c r="AC156" i="7"/>
  <c r="AD156" i="7"/>
  <c r="AE156" i="7"/>
  <c r="AF156" i="7"/>
  <c r="AG156" i="7"/>
  <c r="W157" i="7"/>
  <c r="X157" i="7"/>
  <c r="Y157" i="7"/>
  <c r="Z157" i="7"/>
  <c r="AA157" i="7"/>
  <c r="AB157" i="7"/>
  <c r="AC157" i="7"/>
  <c r="AD157" i="7"/>
  <c r="AE157" i="7"/>
  <c r="AF157" i="7"/>
  <c r="AG157" i="7"/>
  <c r="W158" i="7"/>
  <c r="X158" i="7"/>
  <c r="Y158" i="7"/>
  <c r="Z158" i="7"/>
  <c r="AA158" i="7"/>
  <c r="AB158" i="7"/>
  <c r="AC158" i="7"/>
  <c r="AD158" i="7"/>
  <c r="AE158" i="7"/>
  <c r="AF158" i="7"/>
  <c r="AG158" i="7"/>
  <c r="W159" i="7"/>
  <c r="X159" i="7"/>
  <c r="Y159" i="7"/>
  <c r="Z159" i="7"/>
  <c r="AA159" i="7"/>
  <c r="AB159" i="7"/>
  <c r="AC159" i="7"/>
  <c r="AD159" i="7"/>
  <c r="AE159" i="7"/>
  <c r="AF159" i="7"/>
  <c r="AG159" i="7"/>
  <c r="W160" i="7"/>
  <c r="X160" i="7"/>
  <c r="Y160" i="7"/>
  <c r="Z160" i="7"/>
  <c r="AA160" i="7"/>
  <c r="AB160" i="7"/>
  <c r="AC160" i="7"/>
  <c r="AD160" i="7"/>
  <c r="AE160" i="7"/>
  <c r="AF160" i="7"/>
  <c r="AG160" i="7"/>
  <c r="W161" i="7"/>
  <c r="X161" i="7"/>
  <c r="Y161" i="7"/>
  <c r="Z161" i="7"/>
  <c r="AA161" i="7"/>
  <c r="AB161" i="7"/>
  <c r="AC161" i="7"/>
  <c r="AD161" i="7"/>
  <c r="AE161" i="7"/>
  <c r="AF161" i="7"/>
  <c r="AG161" i="7"/>
  <c r="W162" i="7"/>
  <c r="X162" i="7"/>
  <c r="Y162" i="7"/>
  <c r="Z162" i="7"/>
  <c r="AA162" i="7"/>
  <c r="AB162" i="7"/>
  <c r="AC162" i="7"/>
  <c r="AD162" i="7"/>
  <c r="AE162" i="7"/>
  <c r="AF162" i="7"/>
  <c r="AG162" i="7"/>
  <c r="W163" i="7"/>
  <c r="X163" i="7"/>
  <c r="Y163" i="7"/>
  <c r="Z163" i="7"/>
  <c r="AA163" i="7"/>
  <c r="AB163" i="7"/>
  <c r="AC163" i="7"/>
  <c r="AD163" i="7"/>
  <c r="AE163" i="7"/>
  <c r="AF163" i="7"/>
  <c r="AG163" i="7"/>
  <c r="W164" i="7"/>
  <c r="X164" i="7"/>
  <c r="Y164" i="7"/>
  <c r="Z164" i="7"/>
  <c r="AA164" i="7"/>
  <c r="AB164" i="7"/>
  <c r="AC164" i="7"/>
  <c r="AD164" i="7"/>
  <c r="AE164" i="7"/>
  <c r="AF164" i="7"/>
  <c r="AG164" i="7"/>
  <c r="W165" i="7"/>
  <c r="X165" i="7"/>
  <c r="Y165" i="7"/>
  <c r="Z165" i="7"/>
  <c r="AA165" i="7"/>
  <c r="AB165" i="7"/>
  <c r="AC165" i="7"/>
  <c r="AD165" i="7"/>
  <c r="AE165" i="7"/>
  <c r="AF165" i="7"/>
  <c r="AG165" i="7"/>
  <c r="W166" i="7"/>
  <c r="X166" i="7"/>
  <c r="Y166" i="7"/>
  <c r="Z166" i="7"/>
  <c r="AA166" i="7"/>
  <c r="AB166" i="7"/>
  <c r="AC166" i="7"/>
  <c r="AD166" i="7"/>
  <c r="AE166" i="7"/>
  <c r="AF166" i="7"/>
  <c r="AG166" i="7"/>
  <c r="W167" i="7"/>
  <c r="X167" i="7"/>
  <c r="Y167" i="7"/>
  <c r="Z167" i="7"/>
  <c r="AA167" i="7"/>
  <c r="AB167" i="7"/>
  <c r="AC167" i="7"/>
  <c r="AD167" i="7"/>
  <c r="AE167" i="7"/>
  <c r="AF167" i="7"/>
  <c r="AG167" i="7"/>
  <c r="W168" i="7"/>
  <c r="X168" i="7"/>
  <c r="Y168" i="7"/>
  <c r="Z168" i="7"/>
  <c r="AA168" i="7"/>
  <c r="AB168" i="7"/>
  <c r="AC168" i="7"/>
  <c r="AD168" i="7"/>
  <c r="AE168" i="7"/>
  <c r="AF168" i="7"/>
  <c r="AG168" i="7"/>
  <c r="W169" i="7"/>
  <c r="X169" i="7"/>
  <c r="Y169" i="7"/>
  <c r="Z169" i="7"/>
  <c r="AA169" i="7"/>
  <c r="AB169" i="7"/>
  <c r="AC169" i="7"/>
  <c r="AD169" i="7"/>
  <c r="AE169" i="7"/>
  <c r="AF169" i="7"/>
  <c r="AG169" i="7"/>
  <c r="W170" i="7"/>
  <c r="X170" i="7"/>
  <c r="Y170" i="7"/>
  <c r="Z170" i="7"/>
  <c r="AA170" i="7"/>
  <c r="AB170" i="7"/>
  <c r="AC170" i="7"/>
  <c r="AD170" i="7"/>
  <c r="AE170" i="7"/>
  <c r="AF170" i="7"/>
  <c r="AG170" i="7"/>
  <c r="W171" i="7"/>
  <c r="X171" i="7"/>
  <c r="Y171" i="7"/>
  <c r="Z171" i="7"/>
  <c r="AA171" i="7"/>
  <c r="AB171" i="7"/>
  <c r="AC171" i="7"/>
  <c r="AD171" i="7"/>
  <c r="AE171" i="7"/>
  <c r="AF171" i="7"/>
  <c r="AG171" i="7"/>
  <c r="W172" i="7"/>
  <c r="X172" i="7"/>
  <c r="Y172" i="7"/>
  <c r="Z172" i="7"/>
  <c r="AA172" i="7"/>
  <c r="AB172" i="7"/>
  <c r="AC172" i="7"/>
  <c r="AD172" i="7"/>
  <c r="AE172" i="7"/>
  <c r="AF172" i="7"/>
  <c r="AG172" i="7"/>
  <c r="W173" i="7"/>
  <c r="X173" i="7"/>
  <c r="Y173" i="7"/>
  <c r="Z173" i="7"/>
  <c r="AA173" i="7"/>
  <c r="AB173" i="7"/>
  <c r="AC173" i="7"/>
  <c r="AD173" i="7"/>
  <c r="AE173" i="7"/>
  <c r="AF173" i="7"/>
  <c r="AG173" i="7"/>
  <c r="W174" i="7"/>
  <c r="X174" i="7"/>
  <c r="Y174" i="7"/>
  <c r="Z174" i="7"/>
  <c r="AA174" i="7"/>
  <c r="AB174" i="7"/>
  <c r="AC174" i="7"/>
  <c r="AD174" i="7"/>
  <c r="AE174" i="7"/>
  <c r="AF174" i="7"/>
  <c r="AG174" i="7"/>
  <c r="W175" i="7"/>
  <c r="X175" i="7"/>
  <c r="Y175" i="7"/>
  <c r="Z175" i="7"/>
  <c r="AA175" i="7"/>
  <c r="AB175" i="7"/>
  <c r="AC175" i="7"/>
  <c r="AD175" i="7"/>
  <c r="AE175" i="7"/>
  <c r="AF175" i="7"/>
  <c r="AG175" i="7"/>
  <c r="W176" i="7"/>
  <c r="X176" i="7"/>
  <c r="Y176" i="7"/>
  <c r="Z176" i="7"/>
  <c r="AA176" i="7"/>
  <c r="AB176" i="7"/>
  <c r="AC176" i="7"/>
  <c r="AD176" i="7"/>
  <c r="AE176" i="7"/>
  <c r="AF176" i="7"/>
  <c r="AG176" i="7"/>
  <c r="W177" i="7"/>
  <c r="X177" i="7"/>
  <c r="Y177" i="7"/>
  <c r="Z177" i="7"/>
  <c r="AA177" i="7"/>
  <c r="AB177" i="7"/>
  <c r="AC177" i="7"/>
  <c r="AD177" i="7"/>
  <c r="AE177" i="7"/>
  <c r="AF177" i="7"/>
  <c r="AG177" i="7"/>
  <c r="W178" i="7"/>
  <c r="X178" i="7"/>
  <c r="Y178" i="7"/>
  <c r="Z178" i="7"/>
  <c r="AA178" i="7"/>
  <c r="AB178" i="7"/>
  <c r="AC178" i="7"/>
  <c r="AD178" i="7"/>
  <c r="AE178" i="7"/>
  <c r="AF178" i="7"/>
  <c r="AG178" i="7"/>
  <c r="W179" i="7"/>
  <c r="X179" i="7"/>
  <c r="Y179" i="7"/>
  <c r="Z179" i="7"/>
  <c r="AA179" i="7"/>
  <c r="AB179" i="7"/>
  <c r="AC179" i="7"/>
  <c r="AD179" i="7"/>
  <c r="AE179" i="7"/>
  <c r="AF179" i="7"/>
  <c r="AG179" i="7"/>
  <c r="W180" i="7"/>
  <c r="X180" i="7"/>
  <c r="Y180" i="7"/>
  <c r="Z180" i="7"/>
  <c r="AA180" i="7"/>
  <c r="AB180" i="7"/>
  <c r="AC180" i="7"/>
  <c r="AD180" i="7"/>
  <c r="AE180" i="7"/>
  <c r="AF180" i="7"/>
  <c r="AG180" i="7"/>
  <c r="W181" i="7"/>
  <c r="X181" i="7"/>
  <c r="Y181" i="7"/>
  <c r="Z181" i="7"/>
  <c r="AA181" i="7"/>
  <c r="AB181" i="7"/>
  <c r="AC181" i="7"/>
  <c r="AD181" i="7"/>
  <c r="AE181" i="7"/>
  <c r="AF181" i="7"/>
  <c r="AG181" i="7"/>
  <c r="W182" i="7"/>
  <c r="X182" i="7"/>
  <c r="Y182" i="7"/>
  <c r="Z182" i="7"/>
  <c r="AA182" i="7"/>
  <c r="AB182" i="7"/>
  <c r="AC182" i="7"/>
  <c r="AD182" i="7"/>
  <c r="AE182" i="7"/>
  <c r="AF182" i="7"/>
  <c r="AG182" i="7"/>
  <c r="W183" i="7"/>
  <c r="X183" i="7"/>
  <c r="Y183" i="7"/>
  <c r="Z183" i="7"/>
  <c r="AA183" i="7"/>
  <c r="AB183" i="7"/>
  <c r="AC183" i="7"/>
  <c r="AD183" i="7"/>
  <c r="AE183" i="7"/>
  <c r="AF183" i="7"/>
  <c r="AG183" i="7"/>
  <c r="W184" i="7"/>
  <c r="X184" i="7"/>
  <c r="Y184" i="7"/>
  <c r="Z184" i="7"/>
  <c r="AA184" i="7"/>
  <c r="AB184" i="7"/>
  <c r="AC184" i="7"/>
  <c r="AD184" i="7"/>
  <c r="AE184" i="7"/>
  <c r="AF184" i="7"/>
  <c r="AG184" i="7"/>
  <c r="W185" i="7"/>
  <c r="X185" i="7"/>
  <c r="Y185" i="7"/>
  <c r="Z185" i="7"/>
  <c r="AA185" i="7"/>
  <c r="AB185" i="7"/>
  <c r="AC185" i="7"/>
  <c r="AD185" i="7"/>
  <c r="AE185" i="7"/>
  <c r="AF185" i="7"/>
  <c r="AG185" i="7"/>
  <c r="W186" i="7"/>
  <c r="X186" i="7"/>
  <c r="Y186" i="7"/>
  <c r="Z186" i="7"/>
  <c r="AA186" i="7"/>
  <c r="AB186" i="7"/>
  <c r="AC186" i="7"/>
  <c r="AD186" i="7"/>
  <c r="AE186" i="7"/>
  <c r="AF186" i="7"/>
  <c r="AG186" i="7"/>
  <c r="W187" i="7"/>
  <c r="X187" i="7"/>
  <c r="Y187" i="7"/>
  <c r="Z187" i="7"/>
  <c r="AA187" i="7"/>
  <c r="AB187" i="7"/>
  <c r="AC187" i="7"/>
  <c r="AD187" i="7"/>
  <c r="AE187" i="7"/>
  <c r="AF187" i="7"/>
  <c r="AG187" i="7"/>
  <c r="W188" i="7"/>
  <c r="X188" i="7"/>
  <c r="Y188" i="7"/>
  <c r="Z188" i="7"/>
  <c r="AA188" i="7"/>
  <c r="AB188" i="7"/>
  <c r="AC188" i="7"/>
  <c r="AD188" i="7"/>
  <c r="AE188" i="7"/>
  <c r="AF188" i="7"/>
  <c r="AG188" i="7"/>
  <c r="W189" i="7"/>
  <c r="X189" i="7"/>
  <c r="Y189" i="7"/>
  <c r="Z189" i="7"/>
  <c r="AA189" i="7"/>
  <c r="AB189" i="7"/>
  <c r="AC189" i="7"/>
  <c r="AD189" i="7"/>
  <c r="AE189" i="7"/>
  <c r="AF189" i="7"/>
  <c r="AG189" i="7"/>
  <c r="W190" i="7"/>
  <c r="X190" i="7"/>
  <c r="Y190" i="7"/>
  <c r="Z190" i="7"/>
  <c r="AA190" i="7"/>
  <c r="AB190" i="7"/>
  <c r="AC190" i="7"/>
  <c r="AD190" i="7"/>
  <c r="AE190" i="7"/>
  <c r="AF190" i="7"/>
  <c r="AG190" i="7"/>
  <c r="W191" i="7"/>
  <c r="X191" i="7"/>
  <c r="Y191" i="7"/>
  <c r="Z191" i="7"/>
  <c r="AA191" i="7"/>
  <c r="AB191" i="7"/>
  <c r="AC191" i="7"/>
  <c r="AD191" i="7"/>
  <c r="AE191" i="7"/>
  <c r="AF191" i="7"/>
  <c r="AG191" i="7"/>
  <c r="W192" i="7"/>
  <c r="X192" i="7"/>
  <c r="Y192" i="7"/>
  <c r="Z192" i="7"/>
  <c r="AA192" i="7"/>
  <c r="AB192" i="7"/>
  <c r="AC192" i="7"/>
  <c r="AD192" i="7"/>
  <c r="AE192" i="7"/>
  <c r="AF192" i="7"/>
  <c r="AG192" i="7"/>
  <c r="W193" i="7"/>
  <c r="X193" i="7"/>
  <c r="Y193" i="7"/>
  <c r="Z193" i="7"/>
  <c r="AA193" i="7"/>
  <c r="AB193" i="7"/>
  <c r="AC193" i="7"/>
  <c r="AD193" i="7"/>
  <c r="AE193" i="7"/>
  <c r="AF193" i="7"/>
  <c r="AG193" i="7"/>
  <c r="W194" i="7"/>
  <c r="X194" i="7"/>
  <c r="Y194" i="7"/>
  <c r="Z194" i="7"/>
  <c r="AA194" i="7"/>
  <c r="AB194" i="7"/>
  <c r="AC194" i="7"/>
  <c r="AD194" i="7"/>
  <c r="AE194" i="7"/>
  <c r="AF194" i="7"/>
  <c r="AG194" i="7"/>
  <c r="W195" i="7"/>
  <c r="X195" i="7"/>
  <c r="Y195" i="7"/>
  <c r="Z195" i="7"/>
  <c r="AA195" i="7"/>
  <c r="AB195" i="7"/>
  <c r="AC195" i="7"/>
  <c r="AD195" i="7"/>
  <c r="AE195" i="7"/>
  <c r="AF195" i="7"/>
  <c r="AG195" i="7"/>
  <c r="W196" i="7"/>
  <c r="X196" i="7"/>
  <c r="Y196" i="7"/>
  <c r="Z196" i="7"/>
  <c r="AA196" i="7"/>
  <c r="AB196" i="7"/>
  <c r="AC196" i="7"/>
  <c r="AD196" i="7"/>
  <c r="AE196" i="7"/>
  <c r="AF196" i="7"/>
  <c r="AG196" i="7"/>
  <c r="W197" i="7"/>
  <c r="X197" i="7"/>
  <c r="Y197" i="7"/>
  <c r="Z197" i="7"/>
  <c r="AA197" i="7"/>
  <c r="AB197" i="7"/>
  <c r="AC197" i="7"/>
  <c r="AD197" i="7"/>
  <c r="AE197" i="7"/>
  <c r="AF197" i="7"/>
  <c r="AG197" i="7"/>
  <c r="W198" i="7"/>
  <c r="X198" i="7"/>
  <c r="Y198" i="7"/>
  <c r="Z198" i="7"/>
  <c r="AA198" i="7"/>
  <c r="AB198" i="7"/>
  <c r="AC198" i="7"/>
  <c r="AD198" i="7"/>
  <c r="AE198" i="7"/>
  <c r="AF198" i="7"/>
  <c r="AG198" i="7"/>
  <c r="W199" i="7"/>
  <c r="X199" i="7"/>
  <c r="Y199" i="7"/>
  <c r="Z199" i="7"/>
  <c r="AA199" i="7"/>
  <c r="AB199" i="7"/>
  <c r="AC199" i="7"/>
  <c r="AD199" i="7"/>
  <c r="AE199" i="7"/>
  <c r="AF199" i="7"/>
  <c r="AG199" i="7"/>
  <c r="W200" i="7"/>
  <c r="X200" i="7"/>
  <c r="Y200" i="7"/>
  <c r="Z200" i="7"/>
  <c r="AA200" i="7"/>
  <c r="AB200" i="7"/>
  <c r="AC200" i="7"/>
  <c r="AD200" i="7"/>
  <c r="AE200" i="7"/>
  <c r="AF200" i="7"/>
  <c r="AG200" i="7"/>
  <c r="W201" i="7"/>
  <c r="X201" i="7"/>
  <c r="Y201" i="7"/>
  <c r="Z201" i="7"/>
  <c r="AA201" i="7"/>
  <c r="AB201" i="7"/>
  <c r="AC201" i="7"/>
  <c r="AD201" i="7"/>
  <c r="AE201" i="7"/>
  <c r="AF201" i="7"/>
  <c r="AG201" i="7"/>
  <c r="W202" i="7"/>
  <c r="X202" i="7"/>
  <c r="Y202" i="7"/>
  <c r="Z202" i="7"/>
  <c r="AA202" i="7"/>
  <c r="AB202" i="7"/>
  <c r="AC202" i="7"/>
  <c r="AD202" i="7"/>
  <c r="AE202" i="7"/>
  <c r="AF202" i="7"/>
  <c r="AG202" i="7"/>
  <c r="W203" i="7"/>
  <c r="X203" i="7"/>
  <c r="Y203" i="7"/>
  <c r="Z203" i="7"/>
  <c r="AA203" i="7"/>
  <c r="AB203" i="7"/>
  <c r="AC203" i="7"/>
  <c r="AD203" i="7"/>
  <c r="AE203" i="7"/>
  <c r="AF203" i="7"/>
  <c r="AG203" i="7"/>
  <c r="W204" i="7"/>
  <c r="X204" i="7"/>
  <c r="Y204" i="7"/>
  <c r="Z204" i="7"/>
  <c r="AA204" i="7"/>
  <c r="AB204" i="7"/>
  <c r="AC204" i="7"/>
  <c r="AD204" i="7"/>
  <c r="AE204" i="7"/>
  <c r="AF204" i="7"/>
  <c r="AG204" i="7"/>
  <c r="W205" i="7"/>
  <c r="X205" i="7"/>
  <c r="Y205" i="7"/>
  <c r="Z205" i="7"/>
  <c r="AA205" i="7"/>
  <c r="AB205" i="7"/>
  <c r="AC205" i="7"/>
  <c r="AD205" i="7"/>
  <c r="AE205" i="7"/>
  <c r="AF205" i="7"/>
  <c r="AG205" i="7"/>
  <c r="W206" i="7"/>
  <c r="X206" i="7"/>
  <c r="Y206" i="7"/>
  <c r="Z206" i="7"/>
  <c r="AA206" i="7"/>
  <c r="AB206" i="7"/>
  <c r="AC206" i="7"/>
  <c r="AD206" i="7"/>
  <c r="AE206" i="7"/>
  <c r="AF206" i="7"/>
  <c r="AG206" i="7"/>
  <c r="W207" i="7"/>
  <c r="X207" i="7"/>
  <c r="Y207" i="7"/>
  <c r="Z207" i="7"/>
  <c r="AA207" i="7"/>
  <c r="AB207" i="7"/>
  <c r="AC207" i="7"/>
  <c r="AD207" i="7"/>
  <c r="AE207" i="7"/>
  <c r="AF207" i="7"/>
  <c r="AG207" i="7"/>
  <c r="W208" i="7"/>
  <c r="X208" i="7"/>
  <c r="Y208" i="7"/>
  <c r="Z208" i="7"/>
  <c r="AA208" i="7"/>
  <c r="AB208" i="7"/>
  <c r="AC208" i="7"/>
  <c r="AD208" i="7"/>
  <c r="AE208" i="7"/>
  <c r="AF208" i="7"/>
  <c r="AG208" i="7"/>
  <c r="W209" i="7"/>
  <c r="X209" i="7"/>
  <c r="Y209" i="7"/>
  <c r="Z209" i="7"/>
  <c r="AA209" i="7"/>
  <c r="AB209" i="7"/>
  <c r="AC209" i="7"/>
  <c r="AD209" i="7"/>
  <c r="AE209" i="7"/>
  <c r="AF209" i="7"/>
  <c r="AG209" i="7"/>
  <c r="W210" i="7"/>
  <c r="X210" i="7"/>
  <c r="Y210" i="7"/>
  <c r="Z210" i="7"/>
  <c r="AA210" i="7"/>
  <c r="AB210" i="7"/>
  <c r="AC210" i="7"/>
  <c r="AD210" i="7"/>
  <c r="AE210" i="7"/>
  <c r="AF210" i="7"/>
  <c r="AG210" i="7"/>
  <c r="W211" i="7"/>
  <c r="X211" i="7"/>
  <c r="Y211" i="7"/>
  <c r="Z211" i="7"/>
  <c r="AA211" i="7"/>
  <c r="AB211" i="7"/>
  <c r="AC211" i="7"/>
  <c r="AD211" i="7"/>
  <c r="AE211" i="7"/>
  <c r="AF211" i="7"/>
  <c r="AG211" i="7"/>
  <c r="W212" i="7"/>
  <c r="X212" i="7"/>
  <c r="Y212" i="7"/>
  <c r="Z212" i="7"/>
  <c r="AA212" i="7"/>
  <c r="AB212" i="7"/>
  <c r="AC212" i="7"/>
  <c r="AD212" i="7"/>
  <c r="AE212" i="7"/>
  <c r="AF212" i="7"/>
  <c r="AG212" i="7"/>
  <c r="W213" i="7"/>
  <c r="X213" i="7"/>
  <c r="Y213" i="7"/>
  <c r="Z213" i="7"/>
  <c r="AA213" i="7"/>
  <c r="AB213" i="7"/>
  <c r="AC213" i="7"/>
  <c r="AD213" i="7"/>
  <c r="AE213" i="7"/>
  <c r="AF213" i="7"/>
  <c r="AG213" i="7"/>
  <c r="W214" i="7"/>
  <c r="X214" i="7"/>
  <c r="Y214" i="7"/>
  <c r="Z214" i="7"/>
  <c r="AA214" i="7"/>
  <c r="AB214" i="7"/>
  <c r="AC214" i="7"/>
  <c r="AD214" i="7"/>
  <c r="AE214" i="7"/>
  <c r="AF214" i="7"/>
  <c r="AG214" i="7"/>
  <c r="W215" i="7"/>
  <c r="X215" i="7"/>
  <c r="Y215" i="7"/>
  <c r="Z215" i="7"/>
  <c r="AA215" i="7"/>
  <c r="AB215" i="7"/>
  <c r="AC215" i="7"/>
  <c r="AD215" i="7"/>
  <c r="AE215" i="7"/>
  <c r="AF215" i="7"/>
  <c r="AG215" i="7"/>
  <c r="W216" i="7"/>
  <c r="X216" i="7"/>
  <c r="Y216" i="7"/>
  <c r="Z216" i="7"/>
  <c r="AA216" i="7"/>
  <c r="AB216" i="7"/>
  <c r="AC216" i="7"/>
  <c r="AD216" i="7"/>
  <c r="AE216" i="7"/>
  <c r="AF216" i="7"/>
  <c r="AG216" i="7"/>
  <c r="W217" i="7"/>
  <c r="X217" i="7"/>
  <c r="Y217" i="7"/>
  <c r="Z217" i="7"/>
  <c r="AA217" i="7"/>
  <c r="AB217" i="7"/>
  <c r="AC217" i="7"/>
  <c r="AD217" i="7"/>
  <c r="AE217" i="7"/>
  <c r="AF217" i="7"/>
  <c r="AG217" i="7"/>
  <c r="W218" i="7"/>
  <c r="X218" i="7"/>
  <c r="Y218" i="7"/>
  <c r="Z218" i="7"/>
  <c r="AA218" i="7"/>
  <c r="AB218" i="7"/>
  <c r="AC218" i="7"/>
  <c r="AD218" i="7"/>
  <c r="AE218" i="7"/>
  <c r="AF218" i="7"/>
  <c r="AG218" i="7"/>
  <c r="W219" i="7"/>
  <c r="X219" i="7"/>
  <c r="Y219" i="7"/>
  <c r="Z219" i="7"/>
  <c r="AA219" i="7"/>
  <c r="AB219" i="7"/>
  <c r="AC219" i="7"/>
  <c r="AD219" i="7"/>
  <c r="AE219" i="7"/>
  <c r="AF219" i="7"/>
  <c r="AG219" i="7"/>
  <c r="W220" i="7"/>
  <c r="X220" i="7"/>
  <c r="Y220" i="7"/>
  <c r="Z220" i="7"/>
  <c r="AA220" i="7"/>
  <c r="AB220" i="7"/>
  <c r="AC220" i="7"/>
  <c r="AD220" i="7"/>
  <c r="AE220" i="7"/>
  <c r="AF220" i="7"/>
  <c r="AG220" i="7"/>
  <c r="W221" i="7"/>
  <c r="X221" i="7"/>
  <c r="Y221" i="7"/>
  <c r="Z221" i="7"/>
  <c r="AA221" i="7"/>
  <c r="AB221" i="7"/>
  <c r="AC221" i="7"/>
  <c r="AD221" i="7"/>
  <c r="AE221" i="7"/>
  <c r="AF221" i="7"/>
  <c r="AG221" i="7"/>
  <c r="W222" i="7"/>
  <c r="X222" i="7"/>
  <c r="Y222" i="7"/>
  <c r="Z222" i="7"/>
  <c r="AA222" i="7"/>
  <c r="AB222" i="7"/>
  <c r="AC222" i="7"/>
  <c r="AD222" i="7"/>
  <c r="AE222" i="7"/>
  <c r="AF222" i="7"/>
  <c r="AG222" i="7"/>
  <c r="W223" i="7"/>
  <c r="X223" i="7"/>
  <c r="Y223" i="7"/>
  <c r="Z223" i="7"/>
  <c r="AA223" i="7"/>
  <c r="AB223" i="7"/>
  <c r="AC223" i="7"/>
  <c r="AD223" i="7"/>
  <c r="AE223" i="7"/>
  <c r="AF223" i="7"/>
  <c r="AG223" i="7"/>
  <c r="W224" i="7"/>
  <c r="X224" i="7"/>
  <c r="Y224" i="7"/>
  <c r="Z224" i="7"/>
  <c r="AA224" i="7"/>
  <c r="AB224" i="7"/>
  <c r="AC224" i="7"/>
  <c r="AD224" i="7"/>
  <c r="AE224" i="7"/>
  <c r="AF224" i="7"/>
  <c r="AG224" i="7"/>
  <c r="W225" i="7"/>
  <c r="X225" i="7"/>
  <c r="Y225" i="7"/>
  <c r="Z225" i="7"/>
  <c r="AA225" i="7"/>
  <c r="AB225" i="7"/>
  <c r="AC225" i="7"/>
  <c r="AD225" i="7"/>
  <c r="AE225" i="7"/>
  <c r="AF225" i="7"/>
  <c r="AG225" i="7"/>
  <c r="W226" i="7"/>
  <c r="X226" i="7"/>
  <c r="Y226" i="7"/>
  <c r="Z226" i="7"/>
  <c r="AA226" i="7"/>
  <c r="AB226" i="7"/>
  <c r="AC226" i="7"/>
  <c r="AD226" i="7"/>
  <c r="AE226" i="7"/>
  <c r="AF226" i="7"/>
  <c r="AG226" i="7"/>
  <c r="W227" i="7"/>
  <c r="X227" i="7"/>
  <c r="Y227" i="7"/>
  <c r="Z227" i="7"/>
  <c r="AA227" i="7"/>
  <c r="AB227" i="7"/>
  <c r="AC227" i="7"/>
  <c r="AD227" i="7"/>
  <c r="AE227" i="7"/>
  <c r="AF227" i="7"/>
  <c r="AG227" i="7"/>
  <c r="W228" i="7"/>
  <c r="X228" i="7"/>
  <c r="Y228" i="7"/>
  <c r="Z228" i="7"/>
  <c r="AA228" i="7"/>
  <c r="AB228" i="7"/>
  <c r="AC228" i="7"/>
  <c r="AD228" i="7"/>
  <c r="AE228" i="7"/>
  <c r="AF228" i="7"/>
  <c r="AG228" i="7"/>
  <c r="W229" i="7"/>
  <c r="X229" i="7"/>
  <c r="Y229" i="7"/>
  <c r="Z229" i="7"/>
  <c r="AA229" i="7"/>
  <c r="AB229" i="7"/>
  <c r="AC229" i="7"/>
  <c r="AD229" i="7"/>
  <c r="AE229" i="7"/>
  <c r="AF229" i="7"/>
  <c r="AG229" i="7"/>
  <c r="W230" i="7"/>
  <c r="X230" i="7"/>
  <c r="Y230" i="7"/>
  <c r="Z230" i="7"/>
  <c r="AA230" i="7"/>
  <c r="AB230" i="7"/>
  <c r="AC230" i="7"/>
  <c r="AD230" i="7"/>
  <c r="AE230" i="7"/>
  <c r="AF230" i="7"/>
  <c r="AG230" i="7"/>
  <c r="W231" i="7"/>
  <c r="X231" i="7"/>
  <c r="Y231" i="7"/>
  <c r="Z231" i="7"/>
  <c r="AA231" i="7"/>
  <c r="AB231" i="7"/>
  <c r="AC231" i="7"/>
  <c r="AD231" i="7"/>
  <c r="AE231" i="7"/>
  <c r="AF231" i="7"/>
  <c r="AG231" i="7"/>
  <c r="W232" i="7"/>
  <c r="X232" i="7"/>
  <c r="Y232" i="7"/>
  <c r="Z232" i="7"/>
  <c r="AA232" i="7"/>
  <c r="AB232" i="7"/>
  <c r="AC232" i="7"/>
  <c r="AD232" i="7"/>
  <c r="AE232" i="7"/>
  <c r="AF232" i="7"/>
  <c r="AG232" i="7"/>
  <c r="W233" i="7"/>
  <c r="X233" i="7"/>
  <c r="Y233" i="7"/>
  <c r="Z233" i="7"/>
  <c r="AA233" i="7"/>
  <c r="AB233" i="7"/>
  <c r="AC233" i="7"/>
  <c r="AD233" i="7"/>
  <c r="AE233" i="7"/>
  <c r="AF233" i="7"/>
  <c r="AG233" i="7"/>
  <c r="W234" i="7"/>
  <c r="X234" i="7"/>
  <c r="Y234" i="7"/>
  <c r="Z234" i="7"/>
  <c r="AA234" i="7"/>
  <c r="AB234" i="7"/>
  <c r="AC234" i="7"/>
  <c r="AD234" i="7"/>
  <c r="AE234" i="7"/>
  <c r="AF234" i="7"/>
  <c r="AG234" i="7"/>
  <c r="W235" i="7"/>
  <c r="X235" i="7"/>
  <c r="Y235" i="7"/>
  <c r="Z235" i="7"/>
  <c r="AA235" i="7"/>
  <c r="AB235" i="7"/>
  <c r="AC235" i="7"/>
  <c r="AD235" i="7"/>
  <c r="AE235" i="7"/>
  <c r="AF235" i="7"/>
  <c r="AG235" i="7"/>
  <c r="W236" i="7"/>
  <c r="X236" i="7"/>
  <c r="Y236" i="7"/>
  <c r="Z236" i="7"/>
  <c r="AA236" i="7"/>
  <c r="AB236" i="7"/>
  <c r="AC236" i="7"/>
  <c r="AD236" i="7"/>
  <c r="AE236" i="7"/>
  <c r="AF236" i="7"/>
  <c r="AG236" i="7"/>
  <c r="W237" i="7"/>
  <c r="X237" i="7"/>
  <c r="Y237" i="7"/>
  <c r="Z237" i="7"/>
  <c r="AA237" i="7"/>
  <c r="AB237" i="7"/>
  <c r="AC237" i="7"/>
  <c r="AD237" i="7"/>
  <c r="AE237" i="7"/>
  <c r="AF237" i="7"/>
  <c r="AG237" i="7"/>
  <c r="W238" i="7"/>
  <c r="X238" i="7"/>
  <c r="Y238" i="7"/>
  <c r="Z238" i="7"/>
  <c r="AA238" i="7"/>
  <c r="AB238" i="7"/>
  <c r="AC238" i="7"/>
  <c r="AD238" i="7"/>
  <c r="AE238" i="7"/>
  <c r="AF238" i="7"/>
  <c r="AG238" i="7"/>
  <c r="W239" i="7"/>
  <c r="X239" i="7"/>
  <c r="Y239" i="7"/>
  <c r="Z239" i="7"/>
  <c r="AA239" i="7"/>
  <c r="AB239" i="7"/>
  <c r="AC239" i="7"/>
  <c r="AD239" i="7"/>
  <c r="AE239" i="7"/>
  <c r="AF239" i="7"/>
  <c r="AG239" i="7"/>
  <c r="W240" i="7"/>
  <c r="X240" i="7"/>
  <c r="Y240" i="7"/>
  <c r="Z240" i="7"/>
  <c r="AA240" i="7"/>
  <c r="AB240" i="7"/>
  <c r="AC240" i="7"/>
  <c r="AD240" i="7"/>
  <c r="AE240" i="7"/>
  <c r="AF240" i="7"/>
  <c r="AG240" i="7"/>
  <c r="W241" i="7"/>
  <c r="X241" i="7"/>
  <c r="Y241" i="7"/>
  <c r="Z241" i="7"/>
  <c r="AA241" i="7"/>
  <c r="AB241" i="7"/>
  <c r="AC241" i="7"/>
  <c r="AD241" i="7"/>
  <c r="AE241" i="7"/>
  <c r="AF241" i="7"/>
  <c r="AG241" i="7"/>
  <c r="W242" i="7"/>
  <c r="X242" i="7"/>
  <c r="Y242" i="7"/>
  <c r="Z242" i="7"/>
  <c r="AA242" i="7"/>
  <c r="AB242" i="7"/>
  <c r="AC242" i="7"/>
  <c r="AD242" i="7"/>
  <c r="AE242" i="7"/>
  <c r="AF242" i="7"/>
  <c r="AG242" i="7"/>
  <c r="W243" i="7"/>
  <c r="X243" i="7"/>
  <c r="Y243" i="7"/>
  <c r="Z243" i="7"/>
  <c r="AA243" i="7"/>
  <c r="AB243" i="7"/>
  <c r="AC243" i="7"/>
  <c r="AD243" i="7"/>
  <c r="AE243" i="7"/>
  <c r="AF243" i="7"/>
  <c r="AG243" i="7"/>
  <c r="W244" i="7"/>
  <c r="X244" i="7"/>
  <c r="Y244" i="7"/>
  <c r="Z244" i="7"/>
  <c r="AA244" i="7"/>
  <c r="AB244" i="7"/>
  <c r="AC244" i="7"/>
  <c r="AD244" i="7"/>
  <c r="AE244" i="7"/>
  <c r="AF244" i="7"/>
  <c r="AG244" i="7"/>
  <c r="W245" i="7"/>
  <c r="X245" i="7"/>
  <c r="Y245" i="7"/>
  <c r="Z245" i="7"/>
  <c r="AA245" i="7"/>
  <c r="AB245" i="7"/>
  <c r="AC245" i="7"/>
  <c r="AD245" i="7"/>
  <c r="AE245" i="7"/>
  <c r="AF245" i="7"/>
  <c r="AG245" i="7"/>
  <c r="W246" i="7"/>
  <c r="X246" i="7"/>
  <c r="Y246" i="7"/>
  <c r="Z246" i="7"/>
  <c r="AA246" i="7"/>
  <c r="AB246" i="7"/>
  <c r="AC246" i="7"/>
  <c r="AD246" i="7"/>
  <c r="AE246" i="7"/>
  <c r="AF246" i="7"/>
  <c r="AG246" i="7"/>
  <c r="W247" i="7"/>
  <c r="X247" i="7"/>
  <c r="Y247" i="7"/>
  <c r="Z247" i="7"/>
  <c r="AA247" i="7"/>
  <c r="AB247" i="7"/>
  <c r="AC247" i="7"/>
  <c r="AD247" i="7"/>
  <c r="AE247" i="7"/>
  <c r="AF247" i="7"/>
  <c r="AG247" i="7"/>
  <c r="W248" i="7"/>
  <c r="X248" i="7"/>
  <c r="Y248" i="7"/>
  <c r="Z248" i="7"/>
  <c r="AA248" i="7"/>
  <c r="AB248" i="7"/>
  <c r="AC248" i="7"/>
  <c r="AD248" i="7"/>
  <c r="AE248" i="7"/>
  <c r="AF248" i="7"/>
  <c r="AG248" i="7"/>
  <c r="W249" i="7"/>
  <c r="X249" i="7"/>
  <c r="Y249" i="7"/>
  <c r="Z249" i="7"/>
  <c r="AA249" i="7"/>
  <c r="AB249" i="7"/>
  <c r="AC249" i="7"/>
  <c r="AD249" i="7"/>
  <c r="AE249" i="7"/>
  <c r="AF249" i="7"/>
  <c r="AG249" i="7"/>
  <c r="W250" i="7"/>
  <c r="X250" i="7"/>
  <c r="Y250" i="7"/>
  <c r="Z250" i="7"/>
  <c r="AA250" i="7"/>
  <c r="AB250" i="7"/>
  <c r="AC250" i="7"/>
  <c r="AD250" i="7"/>
  <c r="AE250" i="7"/>
  <c r="AF250" i="7"/>
  <c r="AG250" i="7"/>
  <c r="W251" i="7"/>
  <c r="X251" i="7"/>
  <c r="Y251" i="7"/>
  <c r="Z251" i="7"/>
  <c r="AA251" i="7"/>
  <c r="AB251" i="7"/>
  <c r="AC251" i="7"/>
  <c r="AD251" i="7"/>
  <c r="AE251" i="7"/>
  <c r="AF251" i="7"/>
  <c r="AG251" i="7"/>
  <c r="W252" i="7"/>
  <c r="X252" i="7"/>
  <c r="Y252" i="7"/>
  <c r="Z252" i="7"/>
  <c r="AA252" i="7"/>
  <c r="AB252" i="7"/>
  <c r="AC252" i="7"/>
  <c r="AD252" i="7"/>
  <c r="AE252" i="7"/>
  <c r="AF252" i="7"/>
  <c r="AG252" i="7"/>
  <c r="W253" i="7"/>
  <c r="X253" i="7"/>
  <c r="Y253" i="7"/>
  <c r="Z253" i="7"/>
  <c r="AA253" i="7"/>
  <c r="AB253" i="7"/>
  <c r="AC253" i="7"/>
  <c r="AD253" i="7"/>
  <c r="AE253" i="7"/>
  <c r="AF253" i="7"/>
  <c r="AG253" i="7"/>
  <c r="W254" i="7"/>
  <c r="X254" i="7"/>
  <c r="Y254" i="7"/>
  <c r="Z254" i="7"/>
  <c r="AA254" i="7"/>
  <c r="AB254" i="7"/>
  <c r="AC254" i="7"/>
  <c r="AD254" i="7"/>
  <c r="AE254" i="7"/>
  <c r="AF254" i="7"/>
  <c r="AG254" i="7"/>
  <c r="W255" i="7"/>
  <c r="X255" i="7"/>
  <c r="Y255" i="7"/>
  <c r="Z255" i="7"/>
  <c r="AA255" i="7"/>
  <c r="AB255" i="7"/>
  <c r="AC255" i="7"/>
  <c r="AD255" i="7"/>
  <c r="AE255" i="7"/>
  <c r="AF255" i="7"/>
  <c r="AG255" i="7"/>
  <c r="W256" i="7"/>
  <c r="X256" i="7"/>
  <c r="Y256" i="7"/>
  <c r="Z256" i="7"/>
  <c r="AA256" i="7"/>
  <c r="AB256" i="7"/>
  <c r="AC256" i="7"/>
  <c r="AD256" i="7"/>
  <c r="AE256" i="7"/>
  <c r="AF256" i="7"/>
  <c r="AG256" i="7"/>
  <c r="W257" i="7"/>
  <c r="X257" i="7"/>
  <c r="Y257" i="7"/>
  <c r="Z257" i="7"/>
  <c r="AA257" i="7"/>
  <c r="AB257" i="7"/>
  <c r="AC257" i="7"/>
  <c r="AD257" i="7"/>
  <c r="AE257" i="7"/>
  <c r="AF257" i="7"/>
  <c r="AG257" i="7"/>
  <c r="W258" i="7"/>
  <c r="X258" i="7"/>
  <c r="Y258" i="7"/>
  <c r="Z258" i="7"/>
  <c r="AA258" i="7"/>
  <c r="AB258" i="7"/>
  <c r="AC258" i="7"/>
  <c r="AD258" i="7"/>
  <c r="AE258" i="7"/>
  <c r="AF258" i="7"/>
  <c r="AG258" i="7"/>
  <c r="W259" i="7"/>
  <c r="X259" i="7"/>
  <c r="Y259" i="7"/>
  <c r="Z259" i="7"/>
  <c r="AA259" i="7"/>
  <c r="AB259" i="7"/>
  <c r="AC259" i="7"/>
  <c r="AD259" i="7"/>
  <c r="AE259" i="7"/>
  <c r="AF259" i="7"/>
  <c r="AG259" i="7"/>
  <c r="W260" i="7"/>
  <c r="X260" i="7"/>
  <c r="Y260" i="7"/>
  <c r="Z260" i="7"/>
  <c r="AA260" i="7"/>
  <c r="AB260" i="7"/>
  <c r="AC260" i="7"/>
  <c r="AD260" i="7"/>
  <c r="AE260" i="7"/>
  <c r="AF260" i="7"/>
  <c r="AG260" i="7"/>
  <c r="W261" i="7"/>
  <c r="X261" i="7"/>
  <c r="Y261" i="7"/>
  <c r="Z261" i="7"/>
  <c r="AA261" i="7"/>
  <c r="AB261" i="7"/>
  <c r="AC261" i="7"/>
  <c r="AD261" i="7"/>
  <c r="AE261" i="7"/>
  <c r="AF261" i="7"/>
  <c r="AG261" i="7"/>
  <c r="W262" i="7"/>
  <c r="X262" i="7"/>
  <c r="Y262" i="7"/>
  <c r="Z262" i="7"/>
  <c r="AA262" i="7"/>
  <c r="AB262" i="7"/>
  <c r="AC262" i="7"/>
  <c r="AD262" i="7"/>
  <c r="AE262" i="7"/>
  <c r="AF262" i="7"/>
  <c r="AG262" i="7"/>
  <c r="W263" i="7"/>
  <c r="X263" i="7"/>
  <c r="Y263" i="7"/>
  <c r="Z263" i="7"/>
  <c r="AA263" i="7"/>
  <c r="AB263" i="7"/>
  <c r="AC263" i="7"/>
  <c r="AD263" i="7"/>
  <c r="AE263" i="7"/>
  <c r="AF263" i="7"/>
  <c r="AG263" i="7"/>
  <c r="W264" i="7"/>
  <c r="X264" i="7"/>
  <c r="Y264" i="7"/>
  <c r="Z264" i="7"/>
  <c r="AA264" i="7"/>
  <c r="AB264" i="7"/>
  <c r="AC264" i="7"/>
  <c r="AD264" i="7"/>
  <c r="AE264" i="7"/>
  <c r="AF264" i="7"/>
  <c r="AG264" i="7"/>
  <c r="W265" i="7"/>
  <c r="X265" i="7"/>
  <c r="Y265" i="7"/>
  <c r="Z265" i="7"/>
  <c r="AA265" i="7"/>
  <c r="AB265" i="7"/>
  <c r="AC265" i="7"/>
  <c r="AD265" i="7"/>
  <c r="AE265" i="7"/>
  <c r="AF265" i="7"/>
  <c r="AG265" i="7"/>
  <c r="W266" i="7"/>
  <c r="X266" i="7"/>
  <c r="Y266" i="7"/>
  <c r="Z266" i="7"/>
  <c r="AA266" i="7"/>
  <c r="AB266" i="7"/>
  <c r="AC266" i="7"/>
  <c r="AD266" i="7"/>
  <c r="AE266" i="7"/>
  <c r="AF266" i="7"/>
  <c r="AG266" i="7"/>
  <c r="W267" i="7"/>
  <c r="X267" i="7"/>
  <c r="Y267" i="7"/>
  <c r="Z267" i="7"/>
  <c r="AA267" i="7"/>
  <c r="AB267" i="7"/>
  <c r="AC267" i="7"/>
  <c r="AD267" i="7"/>
  <c r="AE267" i="7"/>
  <c r="AF267" i="7"/>
  <c r="AG267" i="7"/>
  <c r="W268" i="7"/>
  <c r="X268" i="7"/>
  <c r="Y268" i="7"/>
  <c r="Z268" i="7"/>
  <c r="AA268" i="7"/>
  <c r="AB268" i="7"/>
  <c r="AC268" i="7"/>
  <c r="AD268" i="7"/>
  <c r="AE268" i="7"/>
  <c r="AF268" i="7"/>
  <c r="AG268" i="7"/>
  <c r="W269" i="7"/>
  <c r="X269" i="7"/>
  <c r="Y269" i="7"/>
  <c r="Z269" i="7"/>
  <c r="AA269" i="7"/>
  <c r="AB269" i="7"/>
  <c r="AC269" i="7"/>
  <c r="AD269" i="7"/>
  <c r="AE269" i="7"/>
  <c r="AF269" i="7"/>
  <c r="AG269" i="7"/>
  <c r="W270" i="7"/>
  <c r="X270" i="7"/>
  <c r="Y270" i="7"/>
  <c r="Z270" i="7"/>
  <c r="AA270" i="7"/>
  <c r="AB270" i="7"/>
  <c r="AC270" i="7"/>
  <c r="AD270" i="7"/>
  <c r="AE270" i="7"/>
  <c r="AF270" i="7"/>
  <c r="AG270" i="7"/>
  <c r="W271" i="7"/>
  <c r="X271" i="7"/>
  <c r="Y271" i="7"/>
  <c r="Z271" i="7"/>
  <c r="AA271" i="7"/>
  <c r="AB271" i="7"/>
  <c r="AC271" i="7"/>
  <c r="AD271" i="7"/>
  <c r="AE271" i="7"/>
  <c r="AF271" i="7"/>
  <c r="AG271" i="7"/>
  <c r="W272" i="7"/>
  <c r="X272" i="7"/>
  <c r="Y272" i="7"/>
  <c r="Z272" i="7"/>
  <c r="AA272" i="7"/>
  <c r="AB272" i="7"/>
  <c r="AC272" i="7"/>
  <c r="AD272" i="7"/>
  <c r="AE272" i="7"/>
  <c r="AF272" i="7"/>
  <c r="AG272" i="7"/>
  <c r="W273" i="7"/>
  <c r="X273" i="7"/>
  <c r="Y273" i="7"/>
  <c r="Z273" i="7"/>
  <c r="AA273" i="7"/>
  <c r="AB273" i="7"/>
  <c r="AC273" i="7"/>
  <c r="AD273" i="7"/>
  <c r="AE273" i="7"/>
  <c r="AF273" i="7"/>
  <c r="AG273" i="7"/>
  <c r="W274" i="7"/>
  <c r="X274" i="7"/>
  <c r="Y274" i="7"/>
  <c r="Z274" i="7"/>
  <c r="AA274" i="7"/>
  <c r="AB274" i="7"/>
  <c r="AC274" i="7"/>
  <c r="AD274" i="7"/>
  <c r="AE274" i="7"/>
  <c r="AF274" i="7"/>
  <c r="AG274" i="7"/>
  <c r="AG4" i="7"/>
  <c r="AF4" i="7"/>
  <c r="AE4" i="7"/>
  <c r="AD4" i="7"/>
  <c r="AC4" i="7"/>
  <c r="AB4" i="7"/>
  <c r="AA4" i="7"/>
  <c r="Z4" i="7"/>
  <c r="Y4" i="7"/>
  <c r="X4" i="7"/>
  <c r="W4" i="7"/>
  <c r="V132" i="7"/>
  <c r="V133" i="7"/>
  <c r="V134" i="7"/>
  <c r="V135" i="7"/>
  <c r="V136" i="7"/>
  <c r="V137" i="7"/>
  <c r="V138" i="7"/>
  <c r="V139" i="7"/>
  <c r="V140" i="7"/>
  <c r="V141" i="7"/>
  <c r="V142" i="7"/>
  <c r="V143" i="7"/>
  <c r="V144" i="7"/>
  <c r="V145" i="7"/>
  <c r="V146" i="7"/>
  <c r="V147" i="7"/>
  <c r="V148" i="7"/>
  <c r="V149" i="7"/>
  <c r="V150" i="7"/>
  <c r="V151" i="7"/>
  <c r="V152" i="7"/>
  <c r="V153" i="7"/>
  <c r="V154" i="7"/>
  <c r="V155" i="7"/>
  <c r="V156" i="7"/>
  <c r="V157" i="7"/>
  <c r="V158" i="7"/>
  <c r="V159" i="7"/>
  <c r="V160" i="7"/>
  <c r="V161" i="7"/>
  <c r="V162" i="7"/>
  <c r="V163" i="7"/>
  <c r="V164" i="7"/>
  <c r="V165" i="7"/>
  <c r="V166" i="7"/>
  <c r="V167" i="7"/>
  <c r="V168" i="7"/>
  <c r="V169" i="7"/>
  <c r="V170" i="7"/>
  <c r="V171" i="7"/>
  <c r="V172" i="7"/>
  <c r="V173" i="7"/>
  <c r="V174" i="7"/>
  <c r="V175" i="7"/>
  <c r="V176" i="7"/>
  <c r="V177" i="7"/>
  <c r="V178" i="7"/>
  <c r="V179" i="7"/>
  <c r="V180" i="7"/>
  <c r="V181" i="7"/>
  <c r="V182" i="7"/>
  <c r="V183" i="7"/>
  <c r="V184" i="7"/>
  <c r="V185" i="7"/>
  <c r="V186" i="7"/>
  <c r="V187" i="7"/>
  <c r="V188" i="7"/>
  <c r="V189" i="7"/>
  <c r="V190" i="7"/>
  <c r="V191" i="7"/>
  <c r="V192" i="7"/>
  <c r="V193" i="7"/>
  <c r="V194" i="7"/>
  <c r="V195" i="7"/>
  <c r="V196" i="7"/>
  <c r="V197" i="7"/>
  <c r="V198" i="7"/>
  <c r="V199" i="7"/>
  <c r="V200" i="7"/>
  <c r="V201" i="7"/>
  <c r="V202" i="7"/>
  <c r="V203" i="7"/>
  <c r="V204" i="7"/>
  <c r="V205" i="7"/>
  <c r="V206" i="7"/>
  <c r="V207" i="7"/>
  <c r="V208" i="7"/>
  <c r="V209" i="7"/>
  <c r="V210" i="7"/>
  <c r="V211" i="7"/>
  <c r="V212" i="7"/>
  <c r="V213" i="7"/>
  <c r="V214" i="7"/>
  <c r="V215" i="7"/>
  <c r="V216" i="7"/>
  <c r="V217" i="7"/>
  <c r="V218" i="7"/>
  <c r="V219" i="7"/>
  <c r="V220" i="7"/>
  <c r="V221" i="7"/>
  <c r="V222" i="7"/>
  <c r="V223" i="7"/>
  <c r="V224" i="7"/>
  <c r="V225" i="7"/>
  <c r="V226" i="7"/>
  <c r="V227" i="7"/>
  <c r="V228" i="7"/>
  <c r="V229" i="7"/>
  <c r="V230" i="7"/>
  <c r="V231" i="7"/>
  <c r="V232" i="7"/>
  <c r="V233" i="7"/>
  <c r="V234" i="7"/>
  <c r="V235" i="7"/>
  <c r="V236" i="7"/>
  <c r="V237" i="7"/>
  <c r="V238" i="7"/>
  <c r="V239" i="7"/>
  <c r="V240" i="7"/>
  <c r="V241" i="7"/>
  <c r="V242" i="7"/>
  <c r="V243" i="7"/>
  <c r="V244" i="7"/>
  <c r="V245" i="7"/>
  <c r="V246" i="7"/>
  <c r="V247" i="7"/>
  <c r="V248" i="7"/>
  <c r="V249" i="7"/>
  <c r="V250" i="7"/>
  <c r="V251" i="7"/>
  <c r="V252" i="7"/>
  <c r="V253" i="7"/>
  <c r="V254" i="7"/>
  <c r="V255" i="7"/>
  <c r="V256" i="7"/>
  <c r="V257" i="7"/>
  <c r="V258" i="7"/>
  <c r="V259" i="7"/>
  <c r="V260" i="7"/>
  <c r="V261" i="7"/>
  <c r="V262" i="7"/>
  <c r="V263" i="7"/>
  <c r="V264" i="7"/>
  <c r="V265" i="7"/>
  <c r="V266" i="7"/>
  <c r="V267" i="7"/>
  <c r="V268" i="7"/>
  <c r="V269" i="7"/>
  <c r="V270" i="7"/>
  <c r="V271" i="7"/>
  <c r="V272" i="7"/>
  <c r="V273" i="7"/>
  <c r="V274" i="7"/>
  <c r="V275" i="7"/>
  <c r="V276" i="7"/>
  <c r="V277" i="7"/>
  <c r="V5" i="7"/>
  <c r="V6" i="7"/>
  <c r="V7" i="7"/>
  <c r="V8" i="7"/>
  <c r="V9" i="7"/>
  <c r="V10" i="7"/>
  <c r="V11" i="7"/>
  <c r="V12" i="7"/>
  <c r="V13" i="7"/>
  <c r="V14" i="7"/>
  <c r="V15" i="7"/>
  <c r="V16" i="7"/>
  <c r="V17" i="7"/>
  <c r="V18" i="7"/>
  <c r="V19" i="7"/>
  <c r="V20" i="7"/>
  <c r="V21" i="7"/>
  <c r="V22" i="7"/>
  <c r="V23" i="7"/>
  <c r="V24" i="7"/>
  <c r="V25" i="7"/>
  <c r="V26" i="7"/>
  <c r="V27" i="7"/>
  <c r="V28" i="7"/>
  <c r="V29" i="7"/>
  <c r="V30" i="7"/>
  <c r="V31" i="7"/>
  <c r="V32" i="7"/>
  <c r="V33" i="7"/>
  <c r="V34" i="7"/>
  <c r="V35" i="7"/>
  <c r="V36" i="7"/>
  <c r="V37" i="7"/>
  <c r="V38" i="7"/>
  <c r="V39" i="7"/>
  <c r="V40" i="7"/>
  <c r="V41" i="7"/>
  <c r="V42" i="7"/>
  <c r="V43" i="7"/>
  <c r="V44" i="7"/>
  <c r="V45" i="7"/>
  <c r="V46" i="7"/>
  <c r="V47" i="7"/>
  <c r="V48" i="7"/>
  <c r="V49" i="7"/>
  <c r="V50" i="7"/>
  <c r="V51" i="7"/>
  <c r="V52" i="7"/>
  <c r="V53" i="7"/>
  <c r="V54" i="7"/>
  <c r="V55" i="7"/>
  <c r="V56" i="7"/>
  <c r="V57" i="7"/>
  <c r="V58" i="7"/>
  <c r="V59" i="7"/>
  <c r="V60" i="7"/>
  <c r="V61" i="7"/>
  <c r="V62" i="7"/>
  <c r="V63" i="7"/>
  <c r="V64" i="7"/>
  <c r="V65" i="7"/>
  <c r="V66" i="7"/>
  <c r="V67" i="7"/>
  <c r="V68" i="7"/>
  <c r="V69" i="7"/>
  <c r="V70" i="7"/>
  <c r="V71" i="7"/>
  <c r="V72" i="7"/>
  <c r="V73" i="7"/>
  <c r="V74" i="7"/>
  <c r="V75" i="7"/>
  <c r="V76" i="7"/>
  <c r="V77" i="7"/>
  <c r="V78" i="7"/>
  <c r="V79" i="7"/>
  <c r="V80" i="7"/>
  <c r="V81" i="7"/>
  <c r="V82" i="7"/>
  <c r="V83" i="7"/>
  <c r="V84" i="7"/>
  <c r="V85" i="7"/>
  <c r="V86" i="7"/>
  <c r="V87" i="7"/>
  <c r="V88" i="7"/>
  <c r="V89" i="7"/>
  <c r="V90" i="7"/>
  <c r="V91" i="7"/>
  <c r="V92" i="7"/>
  <c r="V93" i="7"/>
  <c r="V94" i="7"/>
  <c r="V95" i="7"/>
  <c r="V96" i="7"/>
  <c r="V97" i="7"/>
  <c r="V98" i="7"/>
  <c r="V99" i="7"/>
  <c r="V100" i="7"/>
  <c r="V101" i="7"/>
  <c r="V102" i="7"/>
  <c r="V103" i="7"/>
  <c r="V104" i="7"/>
  <c r="V105" i="7"/>
  <c r="V106" i="7"/>
  <c r="V107" i="7"/>
  <c r="V108" i="7"/>
  <c r="V109" i="7"/>
  <c r="V110" i="7"/>
  <c r="V111" i="7"/>
  <c r="V112" i="7"/>
  <c r="V113" i="7"/>
  <c r="V114" i="7"/>
  <c r="V115" i="7"/>
  <c r="V116" i="7"/>
  <c r="V117" i="7"/>
  <c r="V118" i="7"/>
  <c r="V119" i="7"/>
  <c r="V120" i="7"/>
  <c r="V121" i="7"/>
  <c r="V122" i="7"/>
  <c r="V123" i="7"/>
  <c r="V124" i="7"/>
  <c r="V125" i="7"/>
  <c r="V126" i="7"/>
  <c r="V127" i="7"/>
  <c r="V128" i="7"/>
  <c r="V129" i="7"/>
  <c r="V130" i="7"/>
  <c r="V131" i="7"/>
  <c r="V4" i="7"/>
  <c r="AB278" i="7" l="1"/>
  <c r="E46" i="3" s="1"/>
  <c r="AF278" i="7"/>
  <c r="E50" i="3" s="1"/>
  <c r="AC278" i="7"/>
  <c r="E47" i="3" s="1"/>
  <c r="AE278" i="7"/>
  <c r="E49" i="3" s="1"/>
  <c r="AG278" i="7"/>
  <c r="E51" i="3" s="1"/>
  <c r="AD278" i="7"/>
  <c r="E48" i="3" s="1"/>
  <c r="H5" i="7" l="1"/>
  <c r="I5" i="7"/>
  <c r="J5" i="7"/>
  <c r="K5" i="7"/>
  <c r="L5" i="7"/>
  <c r="M5" i="7"/>
  <c r="H6" i="7"/>
  <c r="I6" i="7"/>
  <c r="J6" i="7"/>
  <c r="K6" i="7"/>
  <c r="L6" i="7"/>
  <c r="M6" i="7"/>
  <c r="H7" i="7"/>
  <c r="I7" i="7"/>
  <c r="J7" i="7"/>
  <c r="K7" i="7"/>
  <c r="L7" i="7"/>
  <c r="M7" i="7"/>
  <c r="H8" i="7"/>
  <c r="I8" i="7"/>
  <c r="J8" i="7"/>
  <c r="K8" i="7"/>
  <c r="L8" i="7"/>
  <c r="M8" i="7"/>
  <c r="H9" i="7"/>
  <c r="I9" i="7"/>
  <c r="J9" i="7"/>
  <c r="K9" i="7"/>
  <c r="L9" i="7"/>
  <c r="M9" i="7"/>
  <c r="H10" i="7"/>
  <c r="I10" i="7"/>
  <c r="J10" i="7"/>
  <c r="K10" i="7"/>
  <c r="L10" i="7"/>
  <c r="M10" i="7"/>
  <c r="H11" i="7"/>
  <c r="I11" i="7"/>
  <c r="J11" i="7"/>
  <c r="K11" i="7"/>
  <c r="L11" i="7"/>
  <c r="M11" i="7"/>
  <c r="H12" i="7"/>
  <c r="I12" i="7"/>
  <c r="J12" i="7"/>
  <c r="K12" i="7"/>
  <c r="L12" i="7"/>
  <c r="M12" i="7"/>
  <c r="H13" i="7"/>
  <c r="I13" i="7"/>
  <c r="J13" i="7"/>
  <c r="K13" i="7"/>
  <c r="L13" i="7"/>
  <c r="M13" i="7"/>
  <c r="H14" i="7"/>
  <c r="I14" i="7"/>
  <c r="J14" i="7"/>
  <c r="K14" i="7"/>
  <c r="L14" i="7"/>
  <c r="M14" i="7"/>
  <c r="H15" i="7"/>
  <c r="I15" i="7"/>
  <c r="J15" i="7"/>
  <c r="K15" i="7"/>
  <c r="L15" i="7"/>
  <c r="M15" i="7"/>
  <c r="H16" i="7"/>
  <c r="I16" i="7"/>
  <c r="J16" i="7"/>
  <c r="K16" i="7"/>
  <c r="L16" i="7"/>
  <c r="M16" i="7"/>
  <c r="H17" i="7"/>
  <c r="I17" i="7"/>
  <c r="J17" i="7"/>
  <c r="K17" i="7"/>
  <c r="L17" i="7"/>
  <c r="M17" i="7"/>
  <c r="H18" i="7"/>
  <c r="I18" i="7"/>
  <c r="J18" i="7"/>
  <c r="K18" i="7"/>
  <c r="L18" i="7"/>
  <c r="M18" i="7"/>
  <c r="H19" i="7"/>
  <c r="I19" i="7"/>
  <c r="J19" i="7"/>
  <c r="K19" i="7"/>
  <c r="L19" i="7"/>
  <c r="M19" i="7"/>
  <c r="H20" i="7"/>
  <c r="I20" i="7"/>
  <c r="J20" i="7"/>
  <c r="K20" i="7"/>
  <c r="L20" i="7"/>
  <c r="M20" i="7"/>
  <c r="H21" i="7"/>
  <c r="I21" i="7"/>
  <c r="J21" i="7"/>
  <c r="K21" i="7"/>
  <c r="L21" i="7"/>
  <c r="M21" i="7"/>
  <c r="H22" i="7"/>
  <c r="I22" i="7"/>
  <c r="J22" i="7"/>
  <c r="K22" i="7"/>
  <c r="L22" i="7"/>
  <c r="M22" i="7"/>
  <c r="H23" i="7"/>
  <c r="I23" i="7"/>
  <c r="J23" i="7"/>
  <c r="K23" i="7"/>
  <c r="L23" i="7"/>
  <c r="M23" i="7"/>
  <c r="H24" i="7"/>
  <c r="I24" i="7"/>
  <c r="J24" i="7"/>
  <c r="K24" i="7"/>
  <c r="L24" i="7"/>
  <c r="M24" i="7"/>
  <c r="H25" i="7"/>
  <c r="I25" i="7"/>
  <c r="J25" i="7"/>
  <c r="K25" i="7"/>
  <c r="L25" i="7"/>
  <c r="M25" i="7"/>
  <c r="H26" i="7"/>
  <c r="I26" i="7"/>
  <c r="J26" i="7"/>
  <c r="K26" i="7"/>
  <c r="L26" i="7"/>
  <c r="M26" i="7"/>
  <c r="H27" i="7"/>
  <c r="I27" i="7"/>
  <c r="J27" i="7"/>
  <c r="K27" i="7"/>
  <c r="L27" i="7"/>
  <c r="M27" i="7"/>
  <c r="H28" i="7"/>
  <c r="I28" i="7"/>
  <c r="J28" i="7"/>
  <c r="K28" i="7"/>
  <c r="L28" i="7"/>
  <c r="M28" i="7"/>
  <c r="H29" i="7"/>
  <c r="I29" i="7"/>
  <c r="J29" i="7"/>
  <c r="K29" i="7"/>
  <c r="L29" i="7"/>
  <c r="M29" i="7"/>
  <c r="H30" i="7"/>
  <c r="I30" i="7"/>
  <c r="J30" i="7"/>
  <c r="K30" i="7"/>
  <c r="L30" i="7"/>
  <c r="M30" i="7"/>
  <c r="H31" i="7"/>
  <c r="I31" i="7"/>
  <c r="J31" i="7"/>
  <c r="K31" i="7"/>
  <c r="L31" i="7"/>
  <c r="M31" i="7"/>
  <c r="H32" i="7"/>
  <c r="I32" i="7"/>
  <c r="J32" i="7"/>
  <c r="K32" i="7"/>
  <c r="L32" i="7"/>
  <c r="M32" i="7"/>
  <c r="H33" i="7"/>
  <c r="I33" i="7"/>
  <c r="J33" i="7"/>
  <c r="K33" i="7"/>
  <c r="L33" i="7"/>
  <c r="M33" i="7"/>
  <c r="H34" i="7"/>
  <c r="I34" i="7"/>
  <c r="J34" i="7"/>
  <c r="K34" i="7"/>
  <c r="L34" i="7"/>
  <c r="M34" i="7"/>
  <c r="H35" i="7"/>
  <c r="I35" i="7"/>
  <c r="J35" i="7"/>
  <c r="K35" i="7"/>
  <c r="L35" i="7"/>
  <c r="M35" i="7"/>
  <c r="H36" i="7"/>
  <c r="I36" i="7"/>
  <c r="J36" i="7"/>
  <c r="K36" i="7"/>
  <c r="L36" i="7"/>
  <c r="M36" i="7"/>
  <c r="H37" i="7"/>
  <c r="I37" i="7"/>
  <c r="J37" i="7"/>
  <c r="K37" i="7"/>
  <c r="L37" i="7"/>
  <c r="M37" i="7"/>
  <c r="H38" i="7"/>
  <c r="I38" i="7"/>
  <c r="J38" i="7"/>
  <c r="K38" i="7"/>
  <c r="L38" i="7"/>
  <c r="M38" i="7"/>
  <c r="H39" i="7"/>
  <c r="I39" i="7"/>
  <c r="J39" i="7"/>
  <c r="K39" i="7"/>
  <c r="L39" i="7"/>
  <c r="M39" i="7"/>
  <c r="H40" i="7"/>
  <c r="I40" i="7"/>
  <c r="J40" i="7"/>
  <c r="K40" i="7"/>
  <c r="L40" i="7"/>
  <c r="M40" i="7"/>
  <c r="H41" i="7"/>
  <c r="I41" i="7"/>
  <c r="J41" i="7"/>
  <c r="K41" i="7"/>
  <c r="L41" i="7"/>
  <c r="M41" i="7"/>
  <c r="H42" i="7"/>
  <c r="I42" i="7"/>
  <c r="J42" i="7"/>
  <c r="K42" i="7"/>
  <c r="L42" i="7"/>
  <c r="M42" i="7"/>
  <c r="H43" i="7"/>
  <c r="I43" i="7"/>
  <c r="J43" i="7"/>
  <c r="K43" i="7"/>
  <c r="L43" i="7"/>
  <c r="M43" i="7"/>
  <c r="H44" i="7"/>
  <c r="I44" i="7"/>
  <c r="J44" i="7"/>
  <c r="K44" i="7"/>
  <c r="L44" i="7"/>
  <c r="M44" i="7"/>
  <c r="H45" i="7"/>
  <c r="I45" i="7"/>
  <c r="J45" i="7"/>
  <c r="K45" i="7"/>
  <c r="L45" i="7"/>
  <c r="M45" i="7"/>
  <c r="H46" i="7"/>
  <c r="I46" i="7"/>
  <c r="J46" i="7"/>
  <c r="K46" i="7"/>
  <c r="L46" i="7"/>
  <c r="M46" i="7"/>
  <c r="H47" i="7"/>
  <c r="I47" i="7"/>
  <c r="J47" i="7"/>
  <c r="K47" i="7"/>
  <c r="L47" i="7"/>
  <c r="M47" i="7"/>
  <c r="H48" i="7"/>
  <c r="I48" i="7"/>
  <c r="J48" i="7"/>
  <c r="K48" i="7"/>
  <c r="L48" i="7"/>
  <c r="M48" i="7"/>
  <c r="H49" i="7"/>
  <c r="I49" i="7"/>
  <c r="J49" i="7"/>
  <c r="K49" i="7"/>
  <c r="L49" i="7"/>
  <c r="M49" i="7"/>
  <c r="H50" i="7"/>
  <c r="I50" i="7"/>
  <c r="J50" i="7"/>
  <c r="K50" i="7"/>
  <c r="L50" i="7"/>
  <c r="M50" i="7"/>
  <c r="H51" i="7"/>
  <c r="I51" i="7"/>
  <c r="J51" i="7"/>
  <c r="K51" i="7"/>
  <c r="L51" i="7"/>
  <c r="M51" i="7"/>
  <c r="H52" i="7"/>
  <c r="I52" i="7"/>
  <c r="J52" i="7"/>
  <c r="K52" i="7"/>
  <c r="L52" i="7"/>
  <c r="M52" i="7"/>
  <c r="H53" i="7"/>
  <c r="I53" i="7"/>
  <c r="J53" i="7"/>
  <c r="K53" i="7"/>
  <c r="L53" i="7"/>
  <c r="M53" i="7"/>
  <c r="H54" i="7"/>
  <c r="I54" i="7"/>
  <c r="J54" i="7"/>
  <c r="K54" i="7"/>
  <c r="L54" i="7"/>
  <c r="M54" i="7"/>
  <c r="H55" i="7"/>
  <c r="I55" i="7"/>
  <c r="J55" i="7"/>
  <c r="K55" i="7"/>
  <c r="L55" i="7"/>
  <c r="M55" i="7"/>
  <c r="H56" i="7"/>
  <c r="I56" i="7"/>
  <c r="J56" i="7"/>
  <c r="K56" i="7"/>
  <c r="L56" i="7"/>
  <c r="M56" i="7"/>
  <c r="H57" i="7"/>
  <c r="I57" i="7"/>
  <c r="J57" i="7"/>
  <c r="K57" i="7"/>
  <c r="L57" i="7"/>
  <c r="M57" i="7"/>
  <c r="H58" i="7"/>
  <c r="I58" i="7"/>
  <c r="J58" i="7"/>
  <c r="K58" i="7"/>
  <c r="L58" i="7"/>
  <c r="M58" i="7"/>
  <c r="H59" i="7"/>
  <c r="I59" i="7"/>
  <c r="J59" i="7"/>
  <c r="K59" i="7"/>
  <c r="L59" i="7"/>
  <c r="M59" i="7"/>
  <c r="H60" i="7"/>
  <c r="I60" i="7"/>
  <c r="J60" i="7"/>
  <c r="K60" i="7"/>
  <c r="L60" i="7"/>
  <c r="M60" i="7"/>
  <c r="H61" i="7"/>
  <c r="I61" i="7"/>
  <c r="J61" i="7"/>
  <c r="K61" i="7"/>
  <c r="L61" i="7"/>
  <c r="M61" i="7"/>
  <c r="H62" i="7"/>
  <c r="I62" i="7"/>
  <c r="J62" i="7"/>
  <c r="K62" i="7"/>
  <c r="L62" i="7"/>
  <c r="M62" i="7"/>
  <c r="H63" i="7"/>
  <c r="I63" i="7"/>
  <c r="J63" i="7"/>
  <c r="K63" i="7"/>
  <c r="L63" i="7"/>
  <c r="M63" i="7"/>
  <c r="H64" i="7"/>
  <c r="I64" i="7"/>
  <c r="J64" i="7"/>
  <c r="K64" i="7"/>
  <c r="L64" i="7"/>
  <c r="M64" i="7"/>
  <c r="H65" i="7"/>
  <c r="I65" i="7"/>
  <c r="J65" i="7"/>
  <c r="K65" i="7"/>
  <c r="L65" i="7"/>
  <c r="M65" i="7"/>
  <c r="H66" i="7"/>
  <c r="I66" i="7"/>
  <c r="J66" i="7"/>
  <c r="K66" i="7"/>
  <c r="L66" i="7"/>
  <c r="M66" i="7"/>
  <c r="H67" i="7"/>
  <c r="I67" i="7"/>
  <c r="J67" i="7"/>
  <c r="K67" i="7"/>
  <c r="L67" i="7"/>
  <c r="M67" i="7"/>
  <c r="H68" i="7"/>
  <c r="I68" i="7"/>
  <c r="J68" i="7"/>
  <c r="K68" i="7"/>
  <c r="L68" i="7"/>
  <c r="M68" i="7"/>
  <c r="H69" i="7"/>
  <c r="I69" i="7"/>
  <c r="J69" i="7"/>
  <c r="K69" i="7"/>
  <c r="L69" i="7"/>
  <c r="M69" i="7"/>
  <c r="H70" i="7"/>
  <c r="I70" i="7"/>
  <c r="J70" i="7"/>
  <c r="K70" i="7"/>
  <c r="L70" i="7"/>
  <c r="M70" i="7"/>
  <c r="H71" i="7"/>
  <c r="I71" i="7"/>
  <c r="J71" i="7"/>
  <c r="K71" i="7"/>
  <c r="L71" i="7"/>
  <c r="M71" i="7"/>
  <c r="H72" i="7"/>
  <c r="I72" i="7"/>
  <c r="J72" i="7"/>
  <c r="K72" i="7"/>
  <c r="L72" i="7"/>
  <c r="M72" i="7"/>
  <c r="H73" i="7"/>
  <c r="I73" i="7"/>
  <c r="J73" i="7"/>
  <c r="K73" i="7"/>
  <c r="L73" i="7"/>
  <c r="M73" i="7"/>
  <c r="H74" i="7"/>
  <c r="I74" i="7"/>
  <c r="J74" i="7"/>
  <c r="K74" i="7"/>
  <c r="L74" i="7"/>
  <c r="M74" i="7"/>
  <c r="H75" i="7"/>
  <c r="I75" i="7"/>
  <c r="J75" i="7"/>
  <c r="K75" i="7"/>
  <c r="L75" i="7"/>
  <c r="M75" i="7"/>
  <c r="H76" i="7"/>
  <c r="I76" i="7"/>
  <c r="J76" i="7"/>
  <c r="K76" i="7"/>
  <c r="L76" i="7"/>
  <c r="M76" i="7"/>
  <c r="H77" i="7"/>
  <c r="I77" i="7"/>
  <c r="J77" i="7"/>
  <c r="K77" i="7"/>
  <c r="L77" i="7"/>
  <c r="M77" i="7"/>
  <c r="H78" i="7"/>
  <c r="I78" i="7"/>
  <c r="J78" i="7"/>
  <c r="K78" i="7"/>
  <c r="L78" i="7"/>
  <c r="M78" i="7"/>
  <c r="H79" i="7"/>
  <c r="I79" i="7"/>
  <c r="J79" i="7"/>
  <c r="K79" i="7"/>
  <c r="L79" i="7"/>
  <c r="M79" i="7"/>
  <c r="H80" i="7"/>
  <c r="I80" i="7"/>
  <c r="J80" i="7"/>
  <c r="K80" i="7"/>
  <c r="L80" i="7"/>
  <c r="M80" i="7"/>
  <c r="H81" i="7"/>
  <c r="I81" i="7"/>
  <c r="J81" i="7"/>
  <c r="K81" i="7"/>
  <c r="L81" i="7"/>
  <c r="M81" i="7"/>
  <c r="H82" i="7"/>
  <c r="I82" i="7"/>
  <c r="J82" i="7"/>
  <c r="K82" i="7"/>
  <c r="L82" i="7"/>
  <c r="M82" i="7"/>
  <c r="H83" i="7"/>
  <c r="I83" i="7"/>
  <c r="J83" i="7"/>
  <c r="K83" i="7"/>
  <c r="L83" i="7"/>
  <c r="M83" i="7"/>
  <c r="H84" i="7"/>
  <c r="I84" i="7"/>
  <c r="J84" i="7"/>
  <c r="K84" i="7"/>
  <c r="L84" i="7"/>
  <c r="M84" i="7"/>
  <c r="H85" i="7"/>
  <c r="I85" i="7"/>
  <c r="J85" i="7"/>
  <c r="K85" i="7"/>
  <c r="L85" i="7"/>
  <c r="M85" i="7"/>
  <c r="H86" i="7"/>
  <c r="I86" i="7"/>
  <c r="J86" i="7"/>
  <c r="K86" i="7"/>
  <c r="L86" i="7"/>
  <c r="M86" i="7"/>
  <c r="H87" i="7"/>
  <c r="I87" i="7"/>
  <c r="J87" i="7"/>
  <c r="K87" i="7"/>
  <c r="L87" i="7"/>
  <c r="M87" i="7"/>
  <c r="H88" i="7"/>
  <c r="I88" i="7"/>
  <c r="J88" i="7"/>
  <c r="K88" i="7"/>
  <c r="L88" i="7"/>
  <c r="M88" i="7"/>
  <c r="H89" i="7"/>
  <c r="I89" i="7"/>
  <c r="J89" i="7"/>
  <c r="K89" i="7"/>
  <c r="L89" i="7"/>
  <c r="M89" i="7"/>
  <c r="H90" i="7"/>
  <c r="I90" i="7"/>
  <c r="J90" i="7"/>
  <c r="K90" i="7"/>
  <c r="L90" i="7"/>
  <c r="M90" i="7"/>
  <c r="H91" i="7"/>
  <c r="I91" i="7"/>
  <c r="J91" i="7"/>
  <c r="K91" i="7"/>
  <c r="L91" i="7"/>
  <c r="M91" i="7"/>
  <c r="H92" i="7"/>
  <c r="I92" i="7"/>
  <c r="J92" i="7"/>
  <c r="K92" i="7"/>
  <c r="L92" i="7"/>
  <c r="M92" i="7"/>
  <c r="H93" i="7"/>
  <c r="I93" i="7"/>
  <c r="J93" i="7"/>
  <c r="K93" i="7"/>
  <c r="L93" i="7"/>
  <c r="M93" i="7"/>
  <c r="H94" i="7"/>
  <c r="I94" i="7"/>
  <c r="J94" i="7"/>
  <c r="K94" i="7"/>
  <c r="L94" i="7"/>
  <c r="M94" i="7"/>
  <c r="H95" i="7"/>
  <c r="I95" i="7"/>
  <c r="J95" i="7"/>
  <c r="K95" i="7"/>
  <c r="L95" i="7"/>
  <c r="M95" i="7"/>
  <c r="H96" i="7"/>
  <c r="I96" i="7"/>
  <c r="J96" i="7"/>
  <c r="K96" i="7"/>
  <c r="L96" i="7"/>
  <c r="M96" i="7"/>
  <c r="H97" i="7"/>
  <c r="I97" i="7"/>
  <c r="J97" i="7"/>
  <c r="K97" i="7"/>
  <c r="L97" i="7"/>
  <c r="M97" i="7"/>
  <c r="H98" i="7"/>
  <c r="I98" i="7"/>
  <c r="J98" i="7"/>
  <c r="K98" i="7"/>
  <c r="L98" i="7"/>
  <c r="M98" i="7"/>
  <c r="H99" i="7"/>
  <c r="I99" i="7"/>
  <c r="J99" i="7"/>
  <c r="K99" i="7"/>
  <c r="L99" i="7"/>
  <c r="M99" i="7"/>
  <c r="H100" i="7"/>
  <c r="I100" i="7"/>
  <c r="J100" i="7"/>
  <c r="K100" i="7"/>
  <c r="L100" i="7"/>
  <c r="M100" i="7"/>
  <c r="H101" i="7"/>
  <c r="I101" i="7"/>
  <c r="J101" i="7"/>
  <c r="K101" i="7"/>
  <c r="L101" i="7"/>
  <c r="M101" i="7"/>
  <c r="H102" i="7"/>
  <c r="I102" i="7"/>
  <c r="J102" i="7"/>
  <c r="K102" i="7"/>
  <c r="L102" i="7"/>
  <c r="M102" i="7"/>
  <c r="H103" i="7"/>
  <c r="I103" i="7"/>
  <c r="J103" i="7"/>
  <c r="K103" i="7"/>
  <c r="L103" i="7"/>
  <c r="M103" i="7"/>
  <c r="H104" i="7"/>
  <c r="I104" i="7"/>
  <c r="J104" i="7"/>
  <c r="K104" i="7"/>
  <c r="L104" i="7"/>
  <c r="M104" i="7"/>
  <c r="H105" i="7"/>
  <c r="I105" i="7"/>
  <c r="J105" i="7"/>
  <c r="K105" i="7"/>
  <c r="L105" i="7"/>
  <c r="M105" i="7"/>
  <c r="H106" i="7"/>
  <c r="I106" i="7"/>
  <c r="J106" i="7"/>
  <c r="K106" i="7"/>
  <c r="L106" i="7"/>
  <c r="M106" i="7"/>
  <c r="H107" i="7"/>
  <c r="I107" i="7"/>
  <c r="J107" i="7"/>
  <c r="K107" i="7"/>
  <c r="L107" i="7"/>
  <c r="M107" i="7"/>
  <c r="H108" i="7"/>
  <c r="I108" i="7"/>
  <c r="J108" i="7"/>
  <c r="K108" i="7"/>
  <c r="L108" i="7"/>
  <c r="M108" i="7"/>
  <c r="H109" i="7"/>
  <c r="I109" i="7"/>
  <c r="J109" i="7"/>
  <c r="K109" i="7"/>
  <c r="L109" i="7"/>
  <c r="M109" i="7"/>
  <c r="H110" i="7"/>
  <c r="I110" i="7"/>
  <c r="J110" i="7"/>
  <c r="K110" i="7"/>
  <c r="L110" i="7"/>
  <c r="M110" i="7"/>
  <c r="H111" i="7"/>
  <c r="I111" i="7"/>
  <c r="J111" i="7"/>
  <c r="K111" i="7"/>
  <c r="L111" i="7"/>
  <c r="M111" i="7"/>
  <c r="H112" i="7"/>
  <c r="I112" i="7"/>
  <c r="J112" i="7"/>
  <c r="K112" i="7"/>
  <c r="L112" i="7"/>
  <c r="M112" i="7"/>
  <c r="H113" i="7"/>
  <c r="I113" i="7"/>
  <c r="J113" i="7"/>
  <c r="K113" i="7"/>
  <c r="L113" i="7"/>
  <c r="M113" i="7"/>
  <c r="H114" i="7"/>
  <c r="I114" i="7"/>
  <c r="J114" i="7"/>
  <c r="K114" i="7"/>
  <c r="L114" i="7"/>
  <c r="M114" i="7"/>
  <c r="H115" i="7"/>
  <c r="I115" i="7"/>
  <c r="J115" i="7"/>
  <c r="K115" i="7"/>
  <c r="L115" i="7"/>
  <c r="M115" i="7"/>
  <c r="H116" i="7"/>
  <c r="I116" i="7"/>
  <c r="J116" i="7"/>
  <c r="K116" i="7"/>
  <c r="L116" i="7"/>
  <c r="M116" i="7"/>
  <c r="H117" i="7"/>
  <c r="I117" i="7"/>
  <c r="J117" i="7"/>
  <c r="K117" i="7"/>
  <c r="L117" i="7"/>
  <c r="M117" i="7"/>
  <c r="H118" i="7"/>
  <c r="I118" i="7"/>
  <c r="J118" i="7"/>
  <c r="K118" i="7"/>
  <c r="L118" i="7"/>
  <c r="M118" i="7"/>
  <c r="H119" i="7"/>
  <c r="I119" i="7"/>
  <c r="J119" i="7"/>
  <c r="K119" i="7"/>
  <c r="L119" i="7"/>
  <c r="M119" i="7"/>
  <c r="H120" i="7"/>
  <c r="I120" i="7"/>
  <c r="J120" i="7"/>
  <c r="K120" i="7"/>
  <c r="L120" i="7"/>
  <c r="M120" i="7"/>
  <c r="H121" i="7"/>
  <c r="I121" i="7"/>
  <c r="J121" i="7"/>
  <c r="K121" i="7"/>
  <c r="L121" i="7"/>
  <c r="M121" i="7"/>
  <c r="H122" i="7"/>
  <c r="I122" i="7"/>
  <c r="J122" i="7"/>
  <c r="K122" i="7"/>
  <c r="L122" i="7"/>
  <c r="M122" i="7"/>
  <c r="H123" i="7"/>
  <c r="I123" i="7"/>
  <c r="J123" i="7"/>
  <c r="K123" i="7"/>
  <c r="L123" i="7"/>
  <c r="M123" i="7"/>
  <c r="H124" i="7"/>
  <c r="I124" i="7"/>
  <c r="J124" i="7"/>
  <c r="K124" i="7"/>
  <c r="L124" i="7"/>
  <c r="M124" i="7"/>
  <c r="H125" i="7"/>
  <c r="I125" i="7"/>
  <c r="J125" i="7"/>
  <c r="K125" i="7"/>
  <c r="L125" i="7"/>
  <c r="M125" i="7"/>
  <c r="H126" i="7"/>
  <c r="I126" i="7"/>
  <c r="J126" i="7"/>
  <c r="K126" i="7"/>
  <c r="L126" i="7"/>
  <c r="M126" i="7"/>
  <c r="H127" i="7"/>
  <c r="I127" i="7"/>
  <c r="J127" i="7"/>
  <c r="K127" i="7"/>
  <c r="L127" i="7"/>
  <c r="M127" i="7"/>
  <c r="H128" i="7"/>
  <c r="I128" i="7"/>
  <c r="J128" i="7"/>
  <c r="K128" i="7"/>
  <c r="L128" i="7"/>
  <c r="M128" i="7"/>
  <c r="H129" i="7"/>
  <c r="I129" i="7"/>
  <c r="J129" i="7"/>
  <c r="K129" i="7"/>
  <c r="L129" i="7"/>
  <c r="M129" i="7"/>
  <c r="H130" i="7"/>
  <c r="I130" i="7"/>
  <c r="J130" i="7"/>
  <c r="K130" i="7"/>
  <c r="L130" i="7"/>
  <c r="M130" i="7"/>
  <c r="H131" i="7"/>
  <c r="I131" i="7"/>
  <c r="J131" i="7"/>
  <c r="K131" i="7"/>
  <c r="L131" i="7"/>
  <c r="M131" i="7"/>
  <c r="H132" i="7"/>
  <c r="I132" i="7"/>
  <c r="J132" i="7"/>
  <c r="K132" i="7"/>
  <c r="L132" i="7"/>
  <c r="M132" i="7"/>
  <c r="H133" i="7"/>
  <c r="I133" i="7"/>
  <c r="J133" i="7"/>
  <c r="K133" i="7"/>
  <c r="L133" i="7"/>
  <c r="M133" i="7"/>
  <c r="H134" i="7"/>
  <c r="I134" i="7"/>
  <c r="J134" i="7"/>
  <c r="K134" i="7"/>
  <c r="L134" i="7"/>
  <c r="M134" i="7"/>
  <c r="H135" i="7"/>
  <c r="I135" i="7"/>
  <c r="J135" i="7"/>
  <c r="K135" i="7"/>
  <c r="L135" i="7"/>
  <c r="M135" i="7"/>
  <c r="H136" i="7"/>
  <c r="I136" i="7"/>
  <c r="J136" i="7"/>
  <c r="K136" i="7"/>
  <c r="L136" i="7"/>
  <c r="M136" i="7"/>
  <c r="H137" i="7"/>
  <c r="I137" i="7"/>
  <c r="J137" i="7"/>
  <c r="K137" i="7"/>
  <c r="L137" i="7"/>
  <c r="M137" i="7"/>
  <c r="H138" i="7"/>
  <c r="I138" i="7"/>
  <c r="J138" i="7"/>
  <c r="K138" i="7"/>
  <c r="L138" i="7"/>
  <c r="M138" i="7"/>
  <c r="H139" i="7"/>
  <c r="I139" i="7"/>
  <c r="J139" i="7"/>
  <c r="K139" i="7"/>
  <c r="L139" i="7"/>
  <c r="M139" i="7"/>
  <c r="H140" i="7"/>
  <c r="I140" i="7"/>
  <c r="J140" i="7"/>
  <c r="K140" i="7"/>
  <c r="L140" i="7"/>
  <c r="M140" i="7"/>
  <c r="H141" i="7"/>
  <c r="I141" i="7"/>
  <c r="J141" i="7"/>
  <c r="K141" i="7"/>
  <c r="L141" i="7"/>
  <c r="M141" i="7"/>
  <c r="H142" i="7"/>
  <c r="I142" i="7"/>
  <c r="J142" i="7"/>
  <c r="K142" i="7"/>
  <c r="L142" i="7"/>
  <c r="M142" i="7"/>
  <c r="H143" i="7"/>
  <c r="I143" i="7"/>
  <c r="J143" i="7"/>
  <c r="K143" i="7"/>
  <c r="L143" i="7"/>
  <c r="M143" i="7"/>
  <c r="H144" i="7"/>
  <c r="I144" i="7"/>
  <c r="J144" i="7"/>
  <c r="K144" i="7"/>
  <c r="L144" i="7"/>
  <c r="M144" i="7"/>
  <c r="H145" i="7"/>
  <c r="I145" i="7"/>
  <c r="J145" i="7"/>
  <c r="K145" i="7"/>
  <c r="L145" i="7"/>
  <c r="M145" i="7"/>
  <c r="H146" i="7"/>
  <c r="I146" i="7"/>
  <c r="J146" i="7"/>
  <c r="K146" i="7"/>
  <c r="L146" i="7"/>
  <c r="M146" i="7"/>
  <c r="H147" i="7"/>
  <c r="I147" i="7"/>
  <c r="J147" i="7"/>
  <c r="K147" i="7"/>
  <c r="L147" i="7"/>
  <c r="M147" i="7"/>
  <c r="H148" i="7"/>
  <c r="I148" i="7"/>
  <c r="J148" i="7"/>
  <c r="K148" i="7"/>
  <c r="L148" i="7"/>
  <c r="M148" i="7"/>
  <c r="H149" i="7"/>
  <c r="I149" i="7"/>
  <c r="J149" i="7"/>
  <c r="K149" i="7"/>
  <c r="L149" i="7"/>
  <c r="M149" i="7"/>
  <c r="H150" i="7"/>
  <c r="I150" i="7"/>
  <c r="J150" i="7"/>
  <c r="K150" i="7"/>
  <c r="L150" i="7"/>
  <c r="M150" i="7"/>
  <c r="H151" i="7"/>
  <c r="I151" i="7"/>
  <c r="J151" i="7"/>
  <c r="K151" i="7"/>
  <c r="L151" i="7"/>
  <c r="M151" i="7"/>
  <c r="H152" i="7"/>
  <c r="I152" i="7"/>
  <c r="J152" i="7"/>
  <c r="K152" i="7"/>
  <c r="L152" i="7"/>
  <c r="M152" i="7"/>
  <c r="H153" i="7"/>
  <c r="I153" i="7"/>
  <c r="J153" i="7"/>
  <c r="K153" i="7"/>
  <c r="L153" i="7"/>
  <c r="M153" i="7"/>
  <c r="H154" i="7"/>
  <c r="I154" i="7"/>
  <c r="J154" i="7"/>
  <c r="K154" i="7"/>
  <c r="L154" i="7"/>
  <c r="M154" i="7"/>
  <c r="H155" i="7"/>
  <c r="I155" i="7"/>
  <c r="J155" i="7"/>
  <c r="K155" i="7"/>
  <c r="L155" i="7"/>
  <c r="M155" i="7"/>
  <c r="H156" i="7"/>
  <c r="I156" i="7"/>
  <c r="J156" i="7"/>
  <c r="K156" i="7"/>
  <c r="L156" i="7"/>
  <c r="M156" i="7"/>
  <c r="H157" i="7"/>
  <c r="I157" i="7"/>
  <c r="J157" i="7"/>
  <c r="K157" i="7"/>
  <c r="L157" i="7"/>
  <c r="M157" i="7"/>
  <c r="H158" i="7"/>
  <c r="I158" i="7"/>
  <c r="J158" i="7"/>
  <c r="K158" i="7"/>
  <c r="L158" i="7"/>
  <c r="M158" i="7"/>
  <c r="H159" i="7"/>
  <c r="I159" i="7"/>
  <c r="J159" i="7"/>
  <c r="K159" i="7"/>
  <c r="L159" i="7"/>
  <c r="M159" i="7"/>
  <c r="H160" i="7"/>
  <c r="I160" i="7"/>
  <c r="J160" i="7"/>
  <c r="K160" i="7"/>
  <c r="L160" i="7"/>
  <c r="M160" i="7"/>
  <c r="H161" i="7"/>
  <c r="I161" i="7"/>
  <c r="J161" i="7"/>
  <c r="K161" i="7"/>
  <c r="L161" i="7"/>
  <c r="M161" i="7"/>
  <c r="H162" i="7"/>
  <c r="I162" i="7"/>
  <c r="J162" i="7"/>
  <c r="K162" i="7"/>
  <c r="L162" i="7"/>
  <c r="M162" i="7"/>
  <c r="H163" i="7"/>
  <c r="I163" i="7"/>
  <c r="J163" i="7"/>
  <c r="K163" i="7"/>
  <c r="L163" i="7"/>
  <c r="M163" i="7"/>
  <c r="H164" i="7"/>
  <c r="I164" i="7"/>
  <c r="J164" i="7"/>
  <c r="K164" i="7"/>
  <c r="L164" i="7"/>
  <c r="M164" i="7"/>
  <c r="H165" i="7"/>
  <c r="I165" i="7"/>
  <c r="J165" i="7"/>
  <c r="K165" i="7"/>
  <c r="L165" i="7"/>
  <c r="M165" i="7"/>
  <c r="H166" i="7"/>
  <c r="I166" i="7"/>
  <c r="J166" i="7"/>
  <c r="K166" i="7"/>
  <c r="L166" i="7"/>
  <c r="M166" i="7"/>
  <c r="H167" i="7"/>
  <c r="I167" i="7"/>
  <c r="J167" i="7"/>
  <c r="K167" i="7"/>
  <c r="L167" i="7"/>
  <c r="M167" i="7"/>
  <c r="H168" i="7"/>
  <c r="I168" i="7"/>
  <c r="J168" i="7"/>
  <c r="K168" i="7"/>
  <c r="L168" i="7"/>
  <c r="M168" i="7"/>
  <c r="H169" i="7"/>
  <c r="I169" i="7"/>
  <c r="J169" i="7"/>
  <c r="K169" i="7"/>
  <c r="L169" i="7"/>
  <c r="M169" i="7"/>
  <c r="H170" i="7"/>
  <c r="I170" i="7"/>
  <c r="J170" i="7"/>
  <c r="K170" i="7"/>
  <c r="L170" i="7"/>
  <c r="M170" i="7"/>
  <c r="H171" i="7"/>
  <c r="I171" i="7"/>
  <c r="J171" i="7"/>
  <c r="K171" i="7"/>
  <c r="L171" i="7"/>
  <c r="M171" i="7"/>
  <c r="H172" i="7"/>
  <c r="I172" i="7"/>
  <c r="J172" i="7"/>
  <c r="K172" i="7"/>
  <c r="L172" i="7"/>
  <c r="M172" i="7"/>
  <c r="H173" i="7"/>
  <c r="I173" i="7"/>
  <c r="J173" i="7"/>
  <c r="K173" i="7"/>
  <c r="L173" i="7"/>
  <c r="M173" i="7"/>
  <c r="H174" i="7"/>
  <c r="I174" i="7"/>
  <c r="J174" i="7"/>
  <c r="K174" i="7"/>
  <c r="L174" i="7"/>
  <c r="M174" i="7"/>
  <c r="H175" i="7"/>
  <c r="I175" i="7"/>
  <c r="J175" i="7"/>
  <c r="K175" i="7"/>
  <c r="L175" i="7"/>
  <c r="M175" i="7"/>
  <c r="H176" i="7"/>
  <c r="I176" i="7"/>
  <c r="J176" i="7"/>
  <c r="K176" i="7"/>
  <c r="L176" i="7"/>
  <c r="M176" i="7"/>
  <c r="H177" i="7"/>
  <c r="I177" i="7"/>
  <c r="J177" i="7"/>
  <c r="K177" i="7"/>
  <c r="L177" i="7"/>
  <c r="M177" i="7"/>
  <c r="H178" i="7"/>
  <c r="I178" i="7"/>
  <c r="J178" i="7"/>
  <c r="K178" i="7"/>
  <c r="L178" i="7"/>
  <c r="M178" i="7"/>
  <c r="H179" i="7"/>
  <c r="I179" i="7"/>
  <c r="J179" i="7"/>
  <c r="K179" i="7"/>
  <c r="L179" i="7"/>
  <c r="M179" i="7"/>
  <c r="H180" i="7"/>
  <c r="I180" i="7"/>
  <c r="J180" i="7"/>
  <c r="K180" i="7"/>
  <c r="L180" i="7"/>
  <c r="M180" i="7"/>
  <c r="H181" i="7"/>
  <c r="I181" i="7"/>
  <c r="J181" i="7"/>
  <c r="K181" i="7"/>
  <c r="L181" i="7"/>
  <c r="M181" i="7"/>
  <c r="H182" i="7"/>
  <c r="I182" i="7"/>
  <c r="J182" i="7"/>
  <c r="K182" i="7"/>
  <c r="L182" i="7"/>
  <c r="M182" i="7"/>
  <c r="H183" i="7"/>
  <c r="I183" i="7"/>
  <c r="J183" i="7"/>
  <c r="K183" i="7"/>
  <c r="L183" i="7"/>
  <c r="M183" i="7"/>
  <c r="H184" i="7"/>
  <c r="I184" i="7"/>
  <c r="J184" i="7"/>
  <c r="K184" i="7"/>
  <c r="L184" i="7"/>
  <c r="M184" i="7"/>
  <c r="H185" i="7"/>
  <c r="I185" i="7"/>
  <c r="J185" i="7"/>
  <c r="K185" i="7"/>
  <c r="L185" i="7"/>
  <c r="M185" i="7"/>
  <c r="H186" i="7"/>
  <c r="I186" i="7"/>
  <c r="J186" i="7"/>
  <c r="K186" i="7"/>
  <c r="L186" i="7"/>
  <c r="M186" i="7"/>
  <c r="H187" i="7"/>
  <c r="I187" i="7"/>
  <c r="J187" i="7"/>
  <c r="K187" i="7"/>
  <c r="L187" i="7"/>
  <c r="M187" i="7"/>
  <c r="H188" i="7"/>
  <c r="I188" i="7"/>
  <c r="J188" i="7"/>
  <c r="K188" i="7"/>
  <c r="L188" i="7"/>
  <c r="M188" i="7"/>
  <c r="H189" i="7"/>
  <c r="I189" i="7"/>
  <c r="J189" i="7"/>
  <c r="K189" i="7"/>
  <c r="L189" i="7"/>
  <c r="M189" i="7"/>
  <c r="H190" i="7"/>
  <c r="I190" i="7"/>
  <c r="J190" i="7"/>
  <c r="K190" i="7"/>
  <c r="L190" i="7"/>
  <c r="M190" i="7"/>
  <c r="H191" i="7"/>
  <c r="I191" i="7"/>
  <c r="J191" i="7"/>
  <c r="K191" i="7"/>
  <c r="L191" i="7"/>
  <c r="M191" i="7"/>
  <c r="H192" i="7"/>
  <c r="I192" i="7"/>
  <c r="J192" i="7"/>
  <c r="K192" i="7"/>
  <c r="L192" i="7"/>
  <c r="M192" i="7"/>
  <c r="H193" i="7"/>
  <c r="I193" i="7"/>
  <c r="J193" i="7"/>
  <c r="K193" i="7"/>
  <c r="L193" i="7"/>
  <c r="M193" i="7"/>
  <c r="H194" i="7"/>
  <c r="I194" i="7"/>
  <c r="J194" i="7"/>
  <c r="K194" i="7"/>
  <c r="L194" i="7"/>
  <c r="M194" i="7"/>
  <c r="H195" i="7"/>
  <c r="I195" i="7"/>
  <c r="J195" i="7"/>
  <c r="K195" i="7"/>
  <c r="L195" i="7"/>
  <c r="M195" i="7"/>
  <c r="H196" i="7"/>
  <c r="I196" i="7"/>
  <c r="J196" i="7"/>
  <c r="K196" i="7"/>
  <c r="L196" i="7"/>
  <c r="M196" i="7"/>
  <c r="H197" i="7"/>
  <c r="I197" i="7"/>
  <c r="J197" i="7"/>
  <c r="K197" i="7"/>
  <c r="L197" i="7"/>
  <c r="M197" i="7"/>
  <c r="H198" i="7"/>
  <c r="I198" i="7"/>
  <c r="J198" i="7"/>
  <c r="K198" i="7"/>
  <c r="L198" i="7"/>
  <c r="M198" i="7"/>
  <c r="H199" i="7"/>
  <c r="I199" i="7"/>
  <c r="J199" i="7"/>
  <c r="K199" i="7"/>
  <c r="L199" i="7"/>
  <c r="M199" i="7"/>
  <c r="H200" i="7"/>
  <c r="I200" i="7"/>
  <c r="J200" i="7"/>
  <c r="K200" i="7"/>
  <c r="L200" i="7"/>
  <c r="M200" i="7"/>
  <c r="H201" i="7"/>
  <c r="I201" i="7"/>
  <c r="J201" i="7"/>
  <c r="K201" i="7"/>
  <c r="L201" i="7"/>
  <c r="M201" i="7"/>
  <c r="H202" i="7"/>
  <c r="I202" i="7"/>
  <c r="J202" i="7"/>
  <c r="K202" i="7"/>
  <c r="L202" i="7"/>
  <c r="M202" i="7"/>
  <c r="H203" i="7"/>
  <c r="I203" i="7"/>
  <c r="J203" i="7"/>
  <c r="K203" i="7"/>
  <c r="L203" i="7"/>
  <c r="M203" i="7"/>
  <c r="H204" i="7"/>
  <c r="I204" i="7"/>
  <c r="J204" i="7"/>
  <c r="K204" i="7"/>
  <c r="L204" i="7"/>
  <c r="M204" i="7"/>
  <c r="H205" i="7"/>
  <c r="I205" i="7"/>
  <c r="J205" i="7"/>
  <c r="K205" i="7"/>
  <c r="L205" i="7"/>
  <c r="M205" i="7"/>
  <c r="H206" i="7"/>
  <c r="I206" i="7"/>
  <c r="J206" i="7"/>
  <c r="K206" i="7"/>
  <c r="L206" i="7"/>
  <c r="M206" i="7"/>
  <c r="H207" i="7"/>
  <c r="I207" i="7"/>
  <c r="J207" i="7"/>
  <c r="K207" i="7"/>
  <c r="L207" i="7"/>
  <c r="M207" i="7"/>
  <c r="H208" i="7"/>
  <c r="I208" i="7"/>
  <c r="J208" i="7"/>
  <c r="K208" i="7"/>
  <c r="L208" i="7"/>
  <c r="M208" i="7"/>
  <c r="H209" i="7"/>
  <c r="I209" i="7"/>
  <c r="J209" i="7"/>
  <c r="K209" i="7"/>
  <c r="L209" i="7"/>
  <c r="M209" i="7"/>
  <c r="H210" i="7"/>
  <c r="I210" i="7"/>
  <c r="J210" i="7"/>
  <c r="K210" i="7"/>
  <c r="L210" i="7"/>
  <c r="M210" i="7"/>
  <c r="H211" i="7"/>
  <c r="I211" i="7"/>
  <c r="J211" i="7"/>
  <c r="K211" i="7"/>
  <c r="L211" i="7"/>
  <c r="M211" i="7"/>
  <c r="H212" i="7"/>
  <c r="I212" i="7"/>
  <c r="J212" i="7"/>
  <c r="K212" i="7"/>
  <c r="L212" i="7"/>
  <c r="M212" i="7"/>
  <c r="H213" i="7"/>
  <c r="I213" i="7"/>
  <c r="J213" i="7"/>
  <c r="K213" i="7"/>
  <c r="L213" i="7"/>
  <c r="M213" i="7"/>
  <c r="H214" i="7"/>
  <c r="I214" i="7"/>
  <c r="J214" i="7"/>
  <c r="K214" i="7"/>
  <c r="L214" i="7"/>
  <c r="M214" i="7"/>
  <c r="H215" i="7"/>
  <c r="I215" i="7"/>
  <c r="J215" i="7"/>
  <c r="K215" i="7"/>
  <c r="L215" i="7"/>
  <c r="M215" i="7"/>
  <c r="H216" i="7"/>
  <c r="I216" i="7"/>
  <c r="J216" i="7"/>
  <c r="K216" i="7"/>
  <c r="L216" i="7"/>
  <c r="M216" i="7"/>
  <c r="H217" i="7"/>
  <c r="I217" i="7"/>
  <c r="J217" i="7"/>
  <c r="K217" i="7"/>
  <c r="L217" i="7"/>
  <c r="M217" i="7"/>
  <c r="H218" i="7"/>
  <c r="I218" i="7"/>
  <c r="J218" i="7"/>
  <c r="K218" i="7"/>
  <c r="L218" i="7"/>
  <c r="M218" i="7"/>
  <c r="H219" i="7"/>
  <c r="I219" i="7"/>
  <c r="J219" i="7"/>
  <c r="K219" i="7"/>
  <c r="L219" i="7"/>
  <c r="M219" i="7"/>
  <c r="H220" i="7"/>
  <c r="I220" i="7"/>
  <c r="J220" i="7"/>
  <c r="K220" i="7"/>
  <c r="L220" i="7"/>
  <c r="M220" i="7"/>
  <c r="H221" i="7"/>
  <c r="I221" i="7"/>
  <c r="J221" i="7"/>
  <c r="K221" i="7"/>
  <c r="L221" i="7"/>
  <c r="M221" i="7"/>
  <c r="H222" i="7"/>
  <c r="I222" i="7"/>
  <c r="J222" i="7"/>
  <c r="K222" i="7"/>
  <c r="L222" i="7"/>
  <c r="M222" i="7"/>
  <c r="H223" i="7"/>
  <c r="I223" i="7"/>
  <c r="J223" i="7"/>
  <c r="K223" i="7"/>
  <c r="L223" i="7"/>
  <c r="M223" i="7"/>
  <c r="H224" i="7"/>
  <c r="I224" i="7"/>
  <c r="J224" i="7"/>
  <c r="K224" i="7"/>
  <c r="L224" i="7"/>
  <c r="M224" i="7"/>
  <c r="H225" i="7"/>
  <c r="I225" i="7"/>
  <c r="J225" i="7"/>
  <c r="K225" i="7"/>
  <c r="L225" i="7"/>
  <c r="M225" i="7"/>
  <c r="H226" i="7"/>
  <c r="I226" i="7"/>
  <c r="J226" i="7"/>
  <c r="K226" i="7"/>
  <c r="L226" i="7"/>
  <c r="M226" i="7"/>
  <c r="H227" i="7"/>
  <c r="I227" i="7"/>
  <c r="J227" i="7"/>
  <c r="K227" i="7"/>
  <c r="L227" i="7"/>
  <c r="M227" i="7"/>
  <c r="H228" i="7"/>
  <c r="I228" i="7"/>
  <c r="J228" i="7"/>
  <c r="K228" i="7"/>
  <c r="L228" i="7"/>
  <c r="M228" i="7"/>
  <c r="H229" i="7"/>
  <c r="I229" i="7"/>
  <c r="J229" i="7"/>
  <c r="K229" i="7"/>
  <c r="L229" i="7"/>
  <c r="M229" i="7"/>
  <c r="H230" i="7"/>
  <c r="I230" i="7"/>
  <c r="J230" i="7"/>
  <c r="K230" i="7"/>
  <c r="L230" i="7"/>
  <c r="M230" i="7"/>
  <c r="H231" i="7"/>
  <c r="I231" i="7"/>
  <c r="J231" i="7"/>
  <c r="K231" i="7"/>
  <c r="L231" i="7"/>
  <c r="M231" i="7"/>
  <c r="H232" i="7"/>
  <c r="I232" i="7"/>
  <c r="J232" i="7"/>
  <c r="K232" i="7"/>
  <c r="L232" i="7"/>
  <c r="M232" i="7"/>
  <c r="H233" i="7"/>
  <c r="I233" i="7"/>
  <c r="J233" i="7"/>
  <c r="K233" i="7"/>
  <c r="L233" i="7"/>
  <c r="M233" i="7"/>
  <c r="H234" i="7"/>
  <c r="I234" i="7"/>
  <c r="J234" i="7"/>
  <c r="K234" i="7"/>
  <c r="L234" i="7"/>
  <c r="M234" i="7"/>
  <c r="H235" i="7"/>
  <c r="I235" i="7"/>
  <c r="J235" i="7"/>
  <c r="K235" i="7"/>
  <c r="L235" i="7"/>
  <c r="M235" i="7"/>
  <c r="H236" i="7"/>
  <c r="I236" i="7"/>
  <c r="J236" i="7"/>
  <c r="K236" i="7"/>
  <c r="L236" i="7"/>
  <c r="M236" i="7"/>
  <c r="H237" i="7"/>
  <c r="I237" i="7"/>
  <c r="J237" i="7"/>
  <c r="K237" i="7"/>
  <c r="L237" i="7"/>
  <c r="M237" i="7"/>
  <c r="H238" i="7"/>
  <c r="I238" i="7"/>
  <c r="J238" i="7"/>
  <c r="K238" i="7"/>
  <c r="L238" i="7"/>
  <c r="M238" i="7"/>
  <c r="H239" i="7"/>
  <c r="I239" i="7"/>
  <c r="J239" i="7"/>
  <c r="K239" i="7"/>
  <c r="L239" i="7"/>
  <c r="M239" i="7"/>
  <c r="H240" i="7"/>
  <c r="I240" i="7"/>
  <c r="J240" i="7"/>
  <c r="K240" i="7"/>
  <c r="L240" i="7"/>
  <c r="M240" i="7"/>
  <c r="H241" i="7"/>
  <c r="I241" i="7"/>
  <c r="J241" i="7"/>
  <c r="K241" i="7"/>
  <c r="L241" i="7"/>
  <c r="M241" i="7"/>
  <c r="H242" i="7"/>
  <c r="I242" i="7"/>
  <c r="J242" i="7"/>
  <c r="K242" i="7"/>
  <c r="L242" i="7"/>
  <c r="M242" i="7"/>
  <c r="H243" i="7"/>
  <c r="I243" i="7"/>
  <c r="J243" i="7"/>
  <c r="K243" i="7"/>
  <c r="L243" i="7"/>
  <c r="M243" i="7"/>
  <c r="H244" i="7"/>
  <c r="I244" i="7"/>
  <c r="J244" i="7"/>
  <c r="K244" i="7"/>
  <c r="L244" i="7"/>
  <c r="M244" i="7"/>
  <c r="H245" i="7"/>
  <c r="I245" i="7"/>
  <c r="J245" i="7"/>
  <c r="K245" i="7"/>
  <c r="L245" i="7"/>
  <c r="M245" i="7"/>
  <c r="H246" i="7"/>
  <c r="I246" i="7"/>
  <c r="J246" i="7"/>
  <c r="K246" i="7"/>
  <c r="L246" i="7"/>
  <c r="M246" i="7"/>
  <c r="H247" i="7"/>
  <c r="I247" i="7"/>
  <c r="J247" i="7"/>
  <c r="K247" i="7"/>
  <c r="L247" i="7"/>
  <c r="M247" i="7"/>
  <c r="H248" i="7"/>
  <c r="I248" i="7"/>
  <c r="J248" i="7"/>
  <c r="K248" i="7"/>
  <c r="L248" i="7"/>
  <c r="M248" i="7"/>
  <c r="H249" i="7"/>
  <c r="I249" i="7"/>
  <c r="J249" i="7"/>
  <c r="K249" i="7"/>
  <c r="L249" i="7"/>
  <c r="M249" i="7"/>
  <c r="H250" i="7"/>
  <c r="I250" i="7"/>
  <c r="J250" i="7"/>
  <c r="K250" i="7"/>
  <c r="L250" i="7"/>
  <c r="M250" i="7"/>
  <c r="H251" i="7"/>
  <c r="I251" i="7"/>
  <c r="J251" i="7"/>
  <c r="K251" i="7"/>
  <c r="L251" i="7"/>
  <c r="M251" i="7"/>
  <c r="H252" i="7"/>
  <c r="I252" i="7"/>
  <c r="J252" i="7"/>
  <c r="K252" i="7"/>
  <c r="L252" i="7"/>
  <c r="M252" i="7"/>
  <c r="H253" i="7"/>
  <c r="I253" i="7"/>
  <c r="J253" i="7"/>
  <c r="K253" i="7"/>
  <c r="L253" i="7"/>
  <c r="M253" i="7"/>
  <c r="H254" i="7"/>
  <c r="I254" i="7"/>
  <c r="J254" i="7"/>
  <c r="K254" i="7"/>
  <c r="L254" i="7"/>
  <c r="M254" i="7"/>
  <c r="H255" i="7"/>
  <c r="I255" i="7"/>
  <c r="J255" i="7"/>
  <c r="K255" i="7"/>
  <c r="L255" i="7"/>
  <c r="M255" i="7"/>
  <c r="H256" i="7"/>
  <c r="I256" i="7"/>
  <c r="J256" i="7"/>
  <c r="K256" i="7"/>
  <c r="L256" i="7"/>
  <c r="M256" i="7"/>
  <c r="H257" i="7"/>
  <c r="I257" i="7"/>
  <c r="J257" i="7"/>
  <c r="K257" i="7"/>
  <c r="L257" i="7"/>
  <c r="M257" i="7"/>
  <c r="H258" i="7"/>
  <c r="I258" i="7"/>
  <c r="J258" i="7"/>
  <c r="K258" i="7"/>
  <c r="L258" i="7"/>
  <c r="M258" i="7"/>
  <c r="H259" i="7"/>
  <c r="I259" i="7"/>
  <c r="J259" i="7"/>
  <c r="K259" i="7"/>
  <c r="L259" i="7"/>
  <c r="M259" i="7"/>
  <c r="H260" i="7"/>
  <c r="I260" i="7"/>
  <c r="J260" i="7"/>
  <c r="K260" i="7"/>
  <c r="L260" i="7"/>
  <c r="M260" i="7"/>
  <c r="H261" i="7"/>
  <c r="I261" i="7"/>
  <c r="J261" i="7"/>
  <c r="K261" i="7"/>
  <c r="L261" i="7"/>
  <c r="M261" i="7"/>
  <c r="H262" i="7"/>
  <c r="I262" i="7"/>
  <c r="J262" i="7"/>
  <c r="K262" i="7"/>
  <c r="L262" i="7"/>
  <c r="M262" i="7"/>
  <c r="H263" i="7"/>
  <c r="I263" i="7"/>
  <c r="J263" i="7"/>
  <c r="K263" i="7"/>
  <c r="L263" i="7"/>
  <c r="M263" i="7"/>
  <c r="H264" i="7"/>
  <c r="I264" i="7"/>
  <c r="J264" i="7"/>
  <c r="K264" i="7"/>
  <c r="L264" i="7"/>
  <c r="M264" i="7"/>
  <c r="H265" i="7"/>
  <c r="I265" i="7"/>
  <c r="J265" i="7"/>
  <c r="K265" i="7"/>
  <c r="L265" i="7"/>
  <c r="M265" i="7"/>
  <c r="H266" i="7"/>
  <c r="I266" i="7"/>
  <c r="J266" i="7"/>
  <c r="K266" i="7"/>
  <c r="L266" i="7"/>
  <c r="M266" i="7"/>
  <c r="H267" i="7"/>
  <c r="I267" i="7"/>
  <c r="J267" i="7"/>
  <c r="K267" i="7"/>
  <c r="L267" i="7"/>
  <c r="M267" i="7"/>
  <c r="H268" i="7"/>
  <c r="I268" i="7"/>
  <c r="J268" i="7"/>
  <c r="K268" i="7"/>
  <c r="L268" i="7"/>
  <c r="M268" i="7"/>
  <c r="H269" i="7"/>
  <c r="I269" i="7"/>
  <c r="J269" i="7"/>
  <c r="K269" i="7"/>
  <c r="L269" i="7"/>
  <c r="M269" i="7"/>
  <c r="H270" i="7"/>
  <c r="I270" i="7"/>
  <c r="J270" i="7"/>
  <c r="K270" i="7"/>
  <c r="L270" i="7"/>
  <c r="M270" i="7"/>
  <c r="H271" i="7"/>
  <c r="I271" i="7"/>
  <c r="J271" i="7"/>
  <c r="K271" i="7"/>
  <c r="L271" i="7"/>
  <c r="M271" i="7"/>
  <c r="H272" i="7"/>
  <c r="I272" i="7"/>
  <c r="J272" i="7"/>
  <c r="K272" i="7"/>
  <c r="L272" i="7"/>
  <c r="M272" i="7"/>
  <c r="H273" i="7"/>
  <c r="I273" i="7"/>
  <c r="J273" i="7"/>
  <c r="K273" i="7"/>
  <c r="L273" i="7"/>
  <c r="M273" i="7"/>
  <c r="H274" i="7"/>
  <c r="I274" i="7"/>
  <c r="J274" i="7"/>
  <c r="K274" i="7"/>
  <c r="L274" i="7"/>
  <c r="M274" i="7"/>
  <c r="H275" i="7"/>
  <c r="I275" i="7"/>
  <c r="J275" i="7"/>
  <c r="K275" i="7"/>
  <c r="L275" i="7"/>
  <c r="M275" i="7"/>
  <c r="H276" i="7"/>
  <c r="I276" i="7"/>
  <c r="J276" i="7"/>
  <c r="K276" i="7"/>
  <c r="L276" i="7"/>
  <c r="M276" i="7"/>
  <c r="H277" i="7"/>
  <c r="I277" i="7"/>
  <c r="J277" i="7"/>
  <c r="K277" i="7"/>
  <c r="L277" i="7"/>
  <c r="M277" i="7"/>
  <c r="M4" i="7"/>
  <c r="L4" i="7"/>
  <c r="K4" i="7"/>
  <c r="J4" i="7"/>
  <c r="I4" i="7"/>
  <c r="H4" i="7"/>
  <c r="C5" i="7"/>
  <c r="D5" i="7"/>
  <c r="E5" i="7"/>
  <c r="F5" i="7"/>
  <c r="C6" i="7"/>
  <c r="D6" i="7"/>
  <c r="E6" i="7"/>
  <c r="F6" i="7"/>
  <c r="C7" i="7"/>
  <c r="D7" i="7"/>
  <c r="E7" i="7"/>
  <c r="F7" i="7"/>
  <c r="C8" i="7"/>
  <c r="D8" i="7"/>
  <c r="E8" i="7"/>
  <c r="F8" i="7"/>
  <c r="C9" i="7"/>
  <c r="D9" i="7"/>
  <c r="E9" i="7"/>
  <c r="F9" i="7"/>
  <c r="C10" i="7"/>
  <c r="D10" i="7"/>
  <c r="E10" i="7"/>
  <c r="F10" i="7"/>
  <c r="C11" i="7"/>
  <c r="D11" i="7"/>
  <c r="E11" i="7"/>
  <c r="F11" i="7"/>
  <c r="C12" i="7"/>
  <c r="D12" i="7"/>
  <c r="E12" i="7"/>
  <c r="F12" i="7"/>
  <c r="C13" i="7"/>
  <c r="D13" i="7"/>
  <c r="E13" i="7"/>
  <c r="F13" i="7"/>
  <c r="C14" i="7"/>
  <c r="D14" i="7"/>
  <c r="E14" i="7"/>
  <c r="F14" i="7"/>
  <c r="C15" i="7"/>
  <c r="D15" i="7"/>
  <c r="E15" i="7"/>
  <c r="F15" i="7"/>
  <c r="C16" i="7"/>
  <c r="D16" i="7"/>
  <c r="E16" i="7"/>
  <c r="F16" i="7"/>
  <c r="C17" i="7"/>
  <c r="D17" i="7"/>
  <c r="E17" i="7"/>
  <c r="F17" i="7"/>
  <c r="C18" i="7"/>
  <c r="D18" i="7"/>
  <c r="E18" i="7"/>
  <c r="F18" i="7"/>
  <c r="C19" i="7"/>
  <c r="D19" i="7"/>
  <c r="E19" i="7"/>
  <c r="F19" i="7"/>
  <c r="C20" i="7"/>
  <c r="D20" i="7"/>
  <c r="E20" i="7"/>
  <c r="F20" i="7"/>
  <c r="C21" i="7"/>
  <c r="D21" i="7"/>
  <c r="E21" i="7"/>
  <c r="F21" i="7"/>
  <c r="C22" i="7"/>
  <c r="D22" i="7"/>
  <c r="E22" i="7"/>
  <c r="F22" i="7"/>
  <c r="C23" i="7"/>
  <c r="D23" i="7"/>
  <c r="E23" i="7"/>
  <c r="F23" i="7"/>
  <c r="C24" i="7"/>
  <c r="D24" i="7"/>
  <c r="E24" i="7"/>
  <c r="F24" i="7"/>
  <c r="C25" i="7"/>
  <c r="D25" i="7"/>
  <c r="E25" i="7"/>
  <c r="F25" i="7"/>
  <c r="C26" i="7"/>
  <c r="D26" i="7"/>
  <c r="E26" i="7"/>
  <c r="F26" i="7"/>
  <c r="C27" i="7"/>
  <c r="D27" i="7"/>
  <c r="E27" i="7"/>
  <c r="F27" i="7"/>
  <c r="C28" i="7"/>
  <c r="D28" i="7"/>
  <c r="E28" i="7"/>
  <c r="F28" i="7"/>
  <c r="C29" i="7"/>
  <c r="D29" i="7"/>
  <c r="E29" i="7"/>
  <c r="F29" i="7"/>
  <c r="C30" i="7"/>
  <c r="D30" i="7"/>
  <c r="E30" i="7"/>
  <c r="F30" i="7"/>
  <c r="C31" i="7"/>
  <c r="D31" i="7"/>
  <c r="E31" i="7"/>
  <c r="F31" i="7"/>
  <c r="C32" i="7"/>
  <c r="D32" i="7"/>
  <c r="E32" i="7"/>
  <c r="F32" i="7"/>
  <c r="C33" i="7"/>
  <c r="D33" i="7"/>
  <c r="E33" i="7"/>
  <c r="F33" i="7"/>
  <c r="C34" i="7"/>
  <c r="D34" i="7"/>
  <c r="E34" i="7"/>
  <c r="F34" i="7"/>
  <c r="C35" i="7"/>
  <c r="D35" i="7"/>
  <c r="E35" i="7"/>
  <c r="F35" i="7"/>
  <c r="C36" i="7"/>
  <c r="D36" i="7"/>
  <c r="E36" i="7"/>
  <c r="F36" i="7"/>
  <c r="C37" i="7"/>
  <c r="D37" i="7"/>
  <c r="E37" i="7"/>
  <c r="F37" i="7"/>
  <c r="C38" i="7"/>
  <c r="D38" i="7"/>
  <c r="E38" i="7"/>
  <c r="F38" i="7"/>
  <c r="C39" i="7"/>
  <c r="D39" i="7"/>
  <c r="E39" i="7"/>
  <c r="F39" i="7"/>
  <c r="C40" i="7"/>
  <c r="D40" i="7"/>
  <c r="E40" i="7"/>
  <c r="F40" i="7"/>
  <c r="C41" i="7"/>
  <c r="D41" i="7"/>
  <c r="E41" i="7"/>
  <c r="F41" i="7"/>
  <c r="C42" i="7"/>
  <c r="D42" i="7"/>
  <c r="E42" i="7"/>
  <c r="F42" i="7"/>
  <c r="C43" i="7"/>
  <c r="D43" i="7"/>
  <c r="E43" i="7"/>
  <c r="F43" i="7"/>
  <c r="C44" i="7"/>
  <c r="D44" i="7"/>
  <c r="E44" i="7"/>
  <c r="F44" i="7"/>
  <c r="C45" i="7"/>
  <c r="D45" i="7"/>
  <c r="E45" i="7"/>
  <c r="F45" i="7"/>
  <c r="C46" i="7"/>
  <c r="D46" i="7"/>
  <c r="E46" i="7"/>
  <c r="F46" i="7"/>
  <c r="C47" i="7"/>
  <c r="D47" i="7"/>
  <c r="E47" i="7"/>
  <c r="F47" i="7"/>
  <c r="C48" i="7"/>
  <c r="D48" i="7"/>
  <c r="E48" i="7"/>
  <c r="F48" i="7"/>
  <c r="C49" i="7"/>
  <c r="D49" i="7"/>
  <c r="E49" i="7"/>
  <c r="F49" i="7"/>
  <c r="C50" i="7"/>
  <c r="D50" i="7"/>
  <c r="E50" i="7"/>
  <c r="F50" i="7"/>
  <c r="C51" i="7"/>
  <c r="D51" i="7"/>
  <c r="E51" i="7"/>
  <c r="F51" i="7"/>
  <c r="C52" i="7"/>
  <c r="D52" i="7"/>
  <c r="E52" i="7"/>
  <c r="F52" i="7"/>
  <c r="C53" i="7"/>
  <c r="D53" i="7"/>
  <c r="E53" i="7"/>
  <c r="F53" i="7"/>
  <c r="C54" i="7"/>
  <c r="D54" i="7"/>
  <c r="E54" i="7"/>
  <c r="F54" i="7"/>
  <c r="C55" i="7"/>
  <c r="D55" i="7"/>
  <c r="E55" i="7"/>
  <c r="F55" i="7"/>
  <c r="C56" i="7"/>
  <c r="D56" i="7"/>
  <c r="E56" i="7"/>
  <c r="F56" i="7"/>
  <c r="C57" i="7"/>
  <c r="D57" i="7"/>
  <c r="E57" i="7"/>
  <c r="F57" i="7"/>
  <c r="C58" i="7"/>
  <c r="D58" i="7"/>
  <c r="E58" i="7"/>
  <c r="F58" i="7"/>
  <c r="C59" i="7"/>
  <c r="D59" i="7"/>
  <c r="E59" i="7"/>
  <c r="F59" i="7"/>
  <c r="C60" i="7"/>
  <c r="D60" i="7"/>
  <c r="E60" i="7"/>
  <c r="F60" i="7"/>
  <c r="C61" i="7"/>
  <c r="D61" i="7"/>
  <c r="E61" i="7"/>
  <c r="F61" i="7"/>
  <c r="C62" i="7"/>
  <c r="D62" i="7"/>
  <c r="E62" i="7"/>
  <c r="F62" i="7"/>
  <c r="C63" i="7"/>
  <c r="D63" i="7"/>
  <c r="E63" i="7"/>
  <c r="F63" i="7"/>
  <c r="C64" i="7"/>
  <c r="D64" i="7"/>
  <c r="E64" i="7"/>
  <c r="F64" i="7"/>
  <c r="C65" i="7"/>
  <c r="D65" i="7"/>
  <c r="E65" i="7"/>
  <c r="F65" i="7"/>
  <c r="C66" i="7"/>
  <c r="D66" i="7"/>
  <c r="E66" i="7"/>
  <c r="F66" i="7"/>
  <c r="C67" i="7"/>
  <c r="D67" i="7"/>
  <c r="E67" i="7"/>
  <c r="F67" i="7"/>
  <c r="C68" i="7"/>
  <c r="D68" i="7"/>
  <c r="E68" i="7"/>
  <c r="F68" i="7"/>
  <c r="C69" i="7"/>
  <c r="D69" i="7"/>
  <c r="E69" i="7"/>
  <c r="F69" i="7"/>
  <c r="C70" i="7"/>
  <c r="D70" i="7"/>
  <c r="E70" i="7"/>
  <c r="F70" i="7"/>
  <c r="C71" i="7"/>
  <c r="D71" i="7"/>
  <c r="E71" i="7"/>
  <c r="F71" i="7"/>
  <c r="C72" i="7"/>
  <c r="D72" i="7"/>
  <c r="E72" i="7"/>
  <c r="F72" i="7"/>
  <c r="C73" i="7"/>
  <c r="D73" i="7"/>
  <c r="E73" i="7"/>
  <c r="F73" i="7"/>
  <c r="C74" i="7"/>
  <c r="D74" i="7"/>
  <c r="E74" i="7"/>
  <c r="F74" i="7"/>
  <c r="C75" i="7"/>
  <c r="D75" i="7"/>
  <c r="E75" i="7"/>
  <c r="F75" i="7"/>
  <c r="C76" i="7"/>
  <c r="D76" i="7"/>
  <c r="E76" i="7"/>
  <c r="F76" i="7"/>
  <c r="C77" i="7"/>
  <c r="D77" i="7"/>
  <c r="E77" i="7"/>
  <c r="F77" i="7"/>
  <c r="C78" i="7"/>
  <c r="D78" i="7"/>
  <c r="E78" i="7"/>
  <c r="F78" i="7"/>
  <c r="C79" i="7"/>
  <c r="D79" i="7"/>
  <c r="E79" i="7"/>
  <c r="F79" i="7"/>
  <c r="C80" i="7"/>
  <c r="D80" i="7"/>
  <c r="E80" i="7"/>
  <c r="F80" i="7"/>
  <c r="C81" i="7"/>
  <c r="D81" i="7"/>
  <c r="E81" i="7"/>
  <c r="F81" i="7"/>
  <c r="C82" i="7"/>
  <c r="D82" i="7"/>
  <c r="E82" i="7"/>
  <c r="F82" i="7"/>
  <c r="C83" i="7"/>
  <c r="D83" i="7"/>
  <c r="E83" i="7"/>
  <c r="F83" i="7"/>
  <c r="C84" i="7"/>
  <c r="D84" i="7"/>
  <c r="E84" i="7"/>
  <c r="F84" i="7"/>
  <c r="C85" i="7"/>
  <c r="D85" i="7"/>
  <c r="E85" i="7"/>
  <c r="F85" i="7"/>
  <c r="C86" i="7"/>
  <c r="D86" i="7"/>
  <c r="E86" i="7"/>
  <c r="F86" i="7"/>
  <c r="C87" i="7"/>
  <c r="D87" i="7"/>
  <c r="E87" i="7"/>
  <c r="F87" i="7"/>
  <c r="C88" i="7"/>
  <c r="D88" i="7"/>
  <c r="E88" i="7"/>
  <c r="F88" i="7"/>
  <c r="C89" i="7"/>
  <c r="D89" i="7"/>
  <c r="E89" i="7"/>
  <c r="F89" i="7"/>
  <c r="C90" i="7"/>
  <c r="D90" i="7"/>
  <c r="E90" i="7"/>
  <c r="F90" i="7"/>
  <c r="C91" i="7"/>
  <c r="D91" i="7"/>
  <c r="E91" i="7"/>
  <c r="F91" i="7"/>
  <c r="C92" i="7"/>
  <c r="D92" i="7"/>
  <c r="E92" i="7"/>
  <c r="F92" i="7"/>
  <c r="C93" i="7"/>
  <c r="D93" i="7"/>
  <c r="E93" i="7"/>
  <c r="F93" i="7"/>
  <c r="C94" i="7"/>
  <c r="D94" i="7"/>
  <c r="E94" i="7"/>
  <c r="F94" i="7"/>
  <c r="C95" i="7"/>
  <c r="D95" i="7"/>
  <c r="E95" i="7"/>
  <c r="F95" i="7"/>
  <c r="C96" i="7"/>
  <c r="D96" i="7"/>
  <c r="E96" i="7"/>
  <c r="F96" i="7"/>
  <c r="C97" i="7"/>
  <c r="D97" i="7"/>
  <c r="E97" i="7"/>
  <c r="F97" i="7"/>
  <c r="C98" i="7"/>
  <c r="D98" i="7"/>
  <c r="E98" i="7"/>
  <c r="F98" i="7"/>
  <c r="C99" i="7"/>
  <c r="D99" i="7"/>
  <c r="E99" i="7"/>
  <c r="F99" i="7"/>
  <c r="C100" i="7"/>
  <c r="D100" i="7"/>
  <c r="E100" i="7"/>
  <c r="F100" i="7"/>
  <c r="C101" i="7"/>
  <c r="D101" i="7"/>
  <c r="E101" i="7"/>
  <c r="F101" i="7"/>
  <c r="C102" i="7"/>
  <c r="D102" i="7"/>
  <c r="E102" i="7"/>
  <c r="F102" i="7"/>
  <c r="C103" i="7"/>
  <c r="D103" i="7"/>
  <c r="E103" i="7"/>
  <c r="F103" i="7"/>
  <c r="C104" i="7"/>
  <c r="D104" i="7"/>
  <c r="E104" i="7"/>
  <c r="F104" i="7"/>
  <c r="C105" i="7"/>
  <c r="D105" i="7"/>
  <c r="E105" i="7"/>
  <c r="F105" i="7"/>
  <c r="C106" i="7"/>
  <c r="D106" i="7"/>
  <c r="E106" i="7"/>
  <c r="F106" i="7"/>
  <c r="C107" i="7"/>
  <c r="D107" i="7"/>
  <c r="E107" i="7"/>
  <c r="F107" i="7"/>
  <c r="C108" i="7"/>
  <c r="D108" i="7"/>
  <c r="E108" i="7"/>
  <c r="F108" i="7"/>
  <c r="C109" i="7"/>
  <c r="D109" i="7"/>
  <c r="E109" i="7"/>
  <c r="F109" i="7"/>
  <c r="C110" i="7"/>
  <c r="D110" i="7"/>
  <c r="E110" i="7"/>
  <c r="F110" i="7"/>
  <c r="C111" i="7"/>
  <c r="D111" i="7"/>
  <c r="E111" i="7"/>
  <c r="F111" i="7"/>
  <c r="C112" i="7"/>
  <c r="D112" i="7"/>
  <c r="E112" i="7"/>
  <c r="F112" i="7"/>
  <c r="C113" i="7"/>
  <c r="D113" i="7"/>
  <c r="E113" i="7"/>
  <c r="F113" i="7"/>
  <c r="C114" i="7"/>
  <c r="D114" i="7"/>
  <c r="E114" i="7"/>
  <c r="F114" i="7"/>
  <c r="C115" i="7"/>
  <c r="D115" i="7"/>
  <c r="E115" i="7"/>
  <c r="F115" i="7"/>
  <c r="C116" i="7"/>
  <c r="D116" i="7"/>
  <c r="E116" i="7"/>
  <c r="F116" i="7"/>
  <c r="C117" i="7"/>
  <c r="D117" i="7"/>
  <c r="E117" i="7"/>
  <c r="F117" i="7"/>
  <c r="C118" i="7"/>
  <c r="D118" i="7"/>
  <c r="E118" i="7"/>
  <c r="F118" i="7"/>
  <c r="C119" i="7"/>
  <c r="D119" i="7"/>
  <c r="E119" i="7"/>
  <c r="F119" i="7"/>
  <c r="C120" i="7"/>
  <c r="D120" i="7"/>
  <c r="E120" i="7"/>
  <c r="F120" i="7"/>
  <c r="C121" i="7"/>
  <c r="D121" i="7"/>
  <c r="E121" i="7"/>
  <c r="F121" i="7"/>
  <c r="C122" i="7"/>
  <c r="D122" i="7"/>
  <c r="E122" i="7"/>
  <c r="F122" i="7"/>
  <c r="C123" i="7"/>
  <c r="D123" i="7"/>
  <c r="E123" i="7"/>
  <c r="F123" i="7"/>
  <c r="C124" i="7"/>
  <c r="D124" i="7"/>
  <c r="E124" i="7"/>
  <c r="F124" i="7"/>
  <c r="C125" i="7"/>
  <c r="D125" i="7"/>
  <c r="E125" i="7"/>
  <c r="F125" i="7"/>
  <c r="C126" i="7"/>
  <c r="D126" i="7"/>
  <c r="E126" i="7"/>
  <c r="F126" i="7"/>
  <c r="C127" i="7"/>
  <c r="D127" i="7"/>
  <c r="E127" i="7"/>
  <c r="F127" i="7"/>
  <c r="C128" i="7"/>
  <c r="D128" i="7"/>
  <c r="E128" i="7"/>
  <c r="F128" i="7"/>
  <c r="C129" i="7"/>
  <c r="D129" i="7"/>
  <c r="E129" i="7"/>
  <c r="F129" i="7"/>
  <c r="C130" i="7"/>
  <c r="D130" i="7"/>
  <c r="E130" i="7"/>
  <c r="F130" i="7"/>
  <c r="C131" i="7"/>
  <c r="D131" i="7"/>
  <c r="E131" i="7"/>
  <c r="F131" i="7"/>
  <c r="C132" i="7"/>
  <c r="D132" i="7"/>
  <c r="E132" i="7"/>
  <c r="F132" i="7"/>
  <c r="C133" i="7"/>
  <c r="D133" i="7"/>
  <c r="E133" i="7"/>
  <c r="F133" i="7"/>
  <c r="C134" i="7"/>
  <c r="D134" i="7"/>
  <c r="E134" i="7"/>
  <c r="F134" i="7"/>
  <c r="C135" i="7"/>
  <c r="D135" i="7"/>
  <c r="E135" i="7"/>
  <c r="F135" i="7"/>
  <c r="C136" i="7"/>
  <c r="D136" i="7"/>
  <c r="E136" i="7"/>
  <c r="F136" i="7"/>
  <c r="C137" i="7"/>
  <c r="D137" i="7"/>
  <c r="E137" i="7"/>
  <c r="F137" i="7"/>
  <c r="C138" i="7"/>
  <c r="D138" i="7"/>
  <c r="E138" i="7"/>
  <c r="F138" i="7"/>
  <c r="C139" i="7"/>
  <c r="D139" i="7"/>
  <c r="E139" i="7"/>
  <c r="F139" i="7"/>
  <c r="C140" i="7"/>
  <c r="D140" i="7"/>
  <c r="E140" i="7"/>
  <c r="F140" i="7"/>
  <c r="C141" i="7"/>
  <c r="D141" i="7"/>
  <c r="E141" i="7"/>
  <c r="F141" i="7"/>
  <c r="C142" i="7"/>
  <c r="D142" i="7"/>
  <c r="E142" i="7"/>
  <c r="F142" i="7"/>
  <c r="C143" i="7"/>
  <c r="D143" i="7"/>
  <c r="E143" i="7"/>
  <c r="F143" i="7"/>
  <c r="C144" i="7"/>
  <c r="D144" i="7"/>
  <c r="E144" i="7"/>
  <c r="F144" i="7"/>
  <c r="C145" i="7"/>
  <c r="D145" i="7"/>
  <c r="E145" i="7"/>
  <c r="F145" i="7"/>
  <c r="C146" i="7"/>
  <c r="D146" i="7"/>
  <c r="E146" i="7"/>
  <c r="F146" i="7"/>
  <c r="C147" i="7"/>
  <c r="D147" i="7"/>
  <c r="E147" i="7"/>
  <c r="F147" i="7"/>
  <c r="C148" i="7"/>
  <c r="D148" i="7"/>
  <c r="E148" i="7"/>
  <c r="F148" i="7"/>
  <c r="C149" i="7"/>
  <c r="D149" i="7"/>
  <c r="E149" i="7"/>
  <c r="F149" i="7"/>
  <c r="C150" i="7"/>
  <c r="D150" i="7"/>
  <c r="E150" i="7"/>
  <c r="F150" i="7"/>
  <c r="C151" i="7"/>
  <c r="D151" i="7"/>
  <c r="E151" i="7"/>
  <c r="F151" i="7"/>
  <c r="C152" i="7"/>
  <c r="D152" i="7"/>
  <c r="E152" i="7"/>
  <c r="F152" i="7"/>
  <c r="C153" i="7"/>
  <c r="D153" i="7"/>
  <c r="E153" i="7"/>
  <c r="F153" i="7"/>
  <c r="C154" i="7"/>
  <c r="D154" i="7"/>
  <c r="E154" i="7"/>
  <c r="F154" i="7"/>
  <c r="C155" i="7"/>
  <c r="D155" i="7"/>
  <c r="E155" i="7"/>
  <c r="F155" i="7"/>
  <c r="C156" i="7"/>
  <c r="D156" i="7"/>
  <c r="E156" i="7"/>
  <c r="F156" i="7"/>
  <c r="C157" i="7"/>
  <c r="D157" i="7"/>
  <c r="E157" i="7"/>
  <c r="F157" i="7"/>
  <c r="C158" i="7"/>
  <c r="D158" i="7"/>
  <c r="E158" i="7"/>
  <c r="F158" i="7"/>
  <c r="C159" i="7"/>
  <c r="D159" i="7"/>
  <c r="E159" i="7"/>
  <c r="F159" i="7"/>
  <c r="C160" i="7"/>
  <c r="D160" i="7"/>
  <c r="E160" i="7"/>
  <c r="F160" i="7"/>
  <c r="C161" i="7"/>
  <c r="D161" i="7"/>
  <c r="E161" i="7"/>
  <c r="F161" i="7"/>
  <c r="C162" i="7"/>
  <c r="D162" i="7"/>
  <c r="E162" i="7"/>
  <c r="F162" i="7"/>
  <c r="C163" i="7"/>
  <c r="D163" i="7"/>
  <c r="E163" i="7"/>
  <c r="F163" i="7"/>
  <c r="C164" i="7"/>
  <c r="D164" i="7"/>
  <c r="E164" i="7"/>
  <c r="F164" i="7"/>
  <c r="C165" i="7"/>
  <c r="D165" i="7"/>
  <c r="E165" i="7"/>
  <c r="F165" i="7"/>
  <c r="C166" i="7"/>
  <c r="D166" i="7"/>
  <c r="E166" i="7"/>
  <c r="F166" i="7"/>
  <c r="C167" i="7"/>
  <c r="D167" i="7"/>
  <c r="E167" i="7"/>
  <c r="F167" i="7"/>
  <c r="C168" i="7"/>
  <c r="D168" i="7"/>
  <c r="E168" i="7"/>
  <c r="F168" i="7"/>
  <c r="C169" i="7"/>
  <c r="D169" i="7"/>
  <c r="E169" i="7"/>
  <c r="F169" i="7"/>
  <c r="C170" i="7"/>
  <c r="D170" i="7"/>
  <c r="E170" i="7"/>
  <c r="F170" i="7"/>
  <c r="C171" i="7"/>
  <c r="D171" i="7"/>
  <c r="E171" i="7"/>
  <c r="F171" i="7"/>
  <c r="C172" i="7"/>
  <c r="D172" i="7"/>
  <c r="E172" i="7"/>
  <c r="F172" i="7"/>
  <c r="C173" i="7"/>
  <c r="D173" i="7"/>
  <c r="E173" i="7"/>
  <c r="F173" i="7"/>
  <c r="C174" i="7"/>
  <c r="D174" i="7"/>
  <c r="E174" i="7"/>
  <c r="F174" i="7"/>
  <c r="C175" i="7"/>
  <c r="D175" i="7"/>
  <c r="E175" i="7"/>
  <c r="F175" i="7"/>
  <c r="C176" i="7"/>
  <c r="D176" i="7"/>
  <c r="E176" i="7"/>
  <c r="F176" i="7"/>
  <c r="C177" i="7"/>
  <c r="D177" i="7"/>
  <c r="E177" i="7"/>
  <c r="F177" i="7"/>
  <c r="C178" i="7"/>
  <c r="D178" i="7"/>
  <c r="E178" i="7"/>
  <c r="F178" i="7"/>
  <c r="C179" i="7"/>
  <c r="D179" i="7"/>
  <c r="E179" i="7"/>
  <c r="F179" i="7"/>
  <c r="C180" i="7"/>
  <c r="D180" i="7"/>
  <c r="E180" i="7"/>
  <c r="F180" i="7"/>
  <c r="C181" i="7"/>
  <c r="D181" i="7"/>
  <c r="E181" i="7"/>
  <c r="F181" i="7"/>
  <c r="C182" i="7"/>
  <c r="D182" i="7"/>
  <c r="E182" i="7"/>
  <c r="F182" i="7"/>
  <c r="C183" i="7"/>
  <c r="D183" i="7"/>
  <c r="E183" i="7"/>
  <c r="F183" i="7"/>
  <c r="C184" i="7"/>
  <c r="D184" i="7"/>
  <c r="E184" i="7"/>
  <c r="F184" i="7"/>
  <c r="C185" i="7"/>
  <c r="D185" i="7"/>
  <c r="E185" i="7"/>
  <c r="F185" i="7"/>
  <c r="C186" i="7"/>
  <c r="D186" i="7"/>
  <c r="E186" i="7"/>
  <c r="F186" i="7"/>
  <c r="C187" i="7"/>
  <c r="D187" i="7"/>
  <c r="E187" i="7"/>
  <c r="F187" i="7"/>
  <c r="C188" i="7"/>
  <c r="D188" i="7"/>
  <c r="E188" i="7"/>
  <c r="F188" i="7"/>
  <c r="C189" i="7"/>
  <c r="D189" i="7"/>
  <c r="E189" i="7"/>
  <c r="F189" i="7"/>
  <c r="C190" i="7"/>
  <c r="D190" i="7"/>
  <c r="E190" i="7"/>
  <c r="F190" i="7"/>
  <c r="C191" i="7"/>
  <c r="D191" i="7"/>
  <c r="E191" i="7"/>
  <c r="F191" i="7"/>
  <c r="C192" i="7"/>
  <c r="D192" i="7"/>
  <c r="E192" i="7"/>
  <c r="F192" i="7"/>
  <c r="C193" i="7"/>
  <c r="D193" i="7"/>
  <c r="E193" i="7"/>
  <c r="F193" i="7"/>
  <c r="C194" i="7"/>
  <c r="D194" i="7"/>
  <c r="E194" i="7"/>
  <c r="F194" i="7"/>
  <c r="C195" i="7"/>
  <c r="D195" i="7"/>
  <c r="E195" i="7"/>
  <c r="F195" i="7"/>
  <c r="C196" i="7"/>
  <c r="D196" i="7"/>
  <c r="E196" i="7"/>
  <c r="F196" i="7"/>
  <c r="C197" i="7"/>
  <c r="D197" i="7"/>
  <c r="E197" i="7"/>
  <c r="F197" i="7"/>
  <c r="C198" i="7"/>
  <c r="D198" i="7"/>
  <c r="E198" i="7"/>
  <c r="F198" i="7"/>
  <c r="C199" i="7"/>
  <c r="D199" i="7"/>
  <c r="E199" i="7"/>
  <c r="F199" i="7"/>
  <c r="C200" i="7"/>
  <c r="D200" i="7"/>
  <c r="E200" i="7"/>
  <c r="F200" i="7"/>
  <c r="C201" i="7"/>
  <c r="D201" i="7"/>
  <c r="E201" i="7"/>
  <c r="F201" i="7"/>
  <c r="C202" i="7"/>
  <c r="D202" i="7"/>
  <c r="E202" i="7"/>
  <c r="F202" i="7"/>
  <c r="C203" i="7"/>
  <c r="D203" i="7"/>
  <c r="E203" i="7"/>
  <c r="F203" i="7"/>
  <c r="C204" i="7"/>
  <c r="D204" i="7"/>
  <c r="E204" i="7"/>
  <c r="F204" i="7"/>
  <c r="C205" i="7"/>
  <c r="D205" i="7"/>
  <c r="E205" i="7"/>
  <c r="F205" i="7"/>
  <c r="C206" i="7"/>
  <c r="D206" i="7"/>
  <c r="E206" i="7"/>
  <c r="F206" i="7"/>
  <c r="C207" i="7"/>
  <c r="D207" i="7"/>
  <c r="E207" i="7"/>
  <c r="F207" i="7"/>
  <c r="C208" i="7"/>
  <c r="D208" i="7"/>
  <c r="E208" i="7"/>
  <c r="F208" i="7"/>
  <c r="C209" i="7"/>
  <c r="D209" i="7"/>
  <c r="E209" i="7"/>
  <c r="F209" i="7"/>
  <c r="C210" i="7"/>
  <c r="D210" i="7"/>
  <c r="E210" i="7"/>
  <c r="F210" i="7"/>
  <c r="C211" i="7"/>
  <c r="D211" i="7"/>
  <c r="E211" i="7"/>
  <c r="F211" i="7"/>
  <c r="C212" i="7"/>
  <c r="D212" i="7"/>
  <c r="E212" i="7"/>
  <c r="F212" i="7"/>
  <c r="C213" i="7"/>
  <c r="D213" i="7"/>
  <c r="E213" i="7"/>
  <c r="F213" i="7"/>
  <c r="C214" i="7"/>
  <c r="D214" i="7"/>
  <c r="E214" i="7"/>
  <c r="F214" i="7"/>
  <c r="C215" i="7"/>
  <c r="D215" i="7"/>
  <c r="E215" i="7"/>
  <c r="F215" i="7"/>
  <c r="C216" i="7"/>
  <c r="D216" i="7"/>
  <c r="E216" i="7"/>
  <c r="F216" i="7"/>
  <c r="C217" i="7"/>
  <c r="D217" i="7"/>
  <c r="E217" i="7"/>
  <c r="F217" i="7"/>
  <c r="C218" i="7"/>
  <c r="D218" i="7"/>
  <c r="E218" i="7"/>
  <c r="F218" i="7"/>
  <c r="C219" i="7"/>
  <c r="D219" i="7"/>
  <c r="E219" i="7"/>
  <c r="F219" i="7"/>
  <c r="C220" i="7"/>
  <c r="D220" i="7"/>
  <c r="E220" i="7"/>
  <c r="F220" i="7"/>
  <c r="C221" i="7"/>
  <c r="D221" i="7"/>
  <c r="E221" i="7"/>
  <c r="F221" i="7"/>
  <c r="C222" i="7"/>
  <c r="D222" i="7"/>
  <c r="E222" i="7"/>
  <c r="F222" i="7"/>
  <c r="C223" i="7"/>
  <c r="D223" i="7"/>
  <c r="E223" i="7"/>
  <c r="F223" i="7"/>
  <c r="C224" i="7"/>
  <c r="D224" i="7"/>
  <c r="E224" i="7"/>
  <c r="F224" i="7"/>
  <c r="C225" i="7"/>
  <c r="D225" i="7"/>
  <c r="E225" i="7"/>
  <c r="F225" i="7"/>
  <c r="C226" i="7"/>
  <c r="D226" i="7"/>
  <c r="E226" i="7"/>
  <c r="F226" i="7"/>
  <c r="C227" i="7"/>
  <c r="D227" i="7"/>
  <c r="E227" i="7"/>
  <c r="F227" i="7"/>
  <c r="C228" i="7"/>
  <c r="D228" i="7"/>
  <c r="E228" i="7"/>
  <c r="F228" i="7"/>
  <c r="C229" i="7"/>
  <c r="D229" i="7"/>
  <c r="E229" i="7"/>
  <c r="F229" i="7"/>
  <c r="C230" i="7"/>
  <c r="D230" i="7"/>
  <c r="E230" i="7"/>
  <c r="F230" i="7"/>
  <c r="C231" i="7"/>
  <c r="D231" i="7"/>
  <c r="E231" i="7"/>
  <c r="F231" i="7"/>
  <c r="C232" i="7"/>
  <c r="D232" i="7"/>
  <c r="E232" i="7"/>
  <c r="F232" i="7"/>
  <c r="C233" i="7"/>
  <c r="D233" i="7"/>
  <c r="E233" i="7"/>
  <c r="F233" i="7"/>
  <c r="C234" i="7"/>
  <c r="D234" i="7"/>
  <c r="E234" i="7"/>
  <c r="F234" i="7"/>
  <c r="C235" i="7"/>
  <c r="D235" i="7"/>
  <c r="E235" i="7"/>
  <c r="F235" i="7"/>
  <c r="C236" i="7"/>
  <c r="D236" i="7"/>
  <c r="E236" i="7"/>
  <c r="F236" i="7"/>
  <c r="C237" i="7"/>
  <c r="D237" i="7"/>
  <c r="E237" i="7"/>
  <c r="F237" i="7"/>
  <c r="C238" i="7"/>
  <c r="D238" i="7"/>
  <c r="E238" i="7"/>
  <c r="F238" i="7"/>
  <c r="C239" i="7"/>
  <c r="D239" i="7"/>
  <c r="E239" i="7"/>
  <c r="F239" i="7"/>
  <c r="C240" i="7"/>
  <c r="D240" i="7"/>
  <c r="E240" i="7"/>
  <c r="F240" i="7"/>
  <c r="C241" i="7"/>
  <c r="D241" i="7"/>
  <c r="E241" i="7"/>
  <c r="F241" i="7"/>
  <c r="C242" i="7"/>
  <c r="D242" i="7"/>
  <c r="E242" i="7"/>
  <c r="F242" i="7"/>
  <c r="C243" i="7"/>
  <c r="D243" i="7"/>
  <c r="E243" i="7"/>
  <c r="F243" i="7"/>
  <c r="C244" i="7"/>
  <c r="D244" i="7"/>
  <c r="E244" i="7"/>
  <c r="F244" i="7"/>
  <c r="C245" i="7"/>
  <c r="D245" i="7"/>
  <c r="E245" i="7"/>
  <c r="F245" i="7"/>
  <c r="C246" i="7"/>
  <c r="D246" i="7"/>
  <c r="E246" i="7"/>
  <c r="F246" i="7"/>
  <c r="C247" i="7"/>
  <c r="D247" i="7"/>
  <c r="E247" i="7"/>
  <c r="F247" i="7"/>
  <c r="C248" i="7"/>
  <c r="D248" i="7"/>
  <c r="E248" i="7"/>
  <c r="F248" i="7"/>
  <c r="C249" i="7"/>
  <c r="D249" i="7"/>
  <c r="E249" i="7"/>
  <c r="F249" i="7"/>
  <c r="C250" i="7"/>
  <c r="D250" i="7"/>
  <c r="E250" i="7"/>
  <c r="F250" i="7"/>
  <c r="C251" i="7"/>
  <c r="D251" i="7"/>
  <c r="E251" i="7"/>
  <c r="F251" i="7"/>
  <c r="C252" i="7"/>
  <c r="D252" i="7"/>
  <c r="E252" i="7"/>
  <c r="F252" i="7"/>
  <c r="C253" i="7"/>
  <c r="D253" i="7"/>
  <c r="E253" i="7"/>
  <c r="F253" i="7"/>
  <c r="C254" i="7"/>
  <c r="D254" i="7"/>
  <c r="E254" i="7"/>
  <c r="F254" i="7"/>
  <c r="C255" i="7"/>
  <c r="D255" i="7"/>
  <c r="E255" i="7"/>
  <c r="F255" i="7"/>
  <c r="C256" i="7"/>
  <c r="D256" i="7"/>
  <c r="E256" i="7"/>
  <c r="F256" i="7"/>
  <c r="C257" i="7"/>
  <c r="D257" i="7"/>
  <c r="E257" i="7"/>
  <c r="F257" i="7"/>
  <c r="C258" i="7"/>
  <c r="D258" i="7"/>
  <c r="E258" i="7"/>
  <c r="F258" i="7"/>
  <c r="C259" i="7"/>
  <c r="D259" i="7"/>
  <c r="E259" i="7"/>
  <c r="F259" i="7"/>
  <c r="C260" i="7"/>
  <c r="D260" i="7"/>
  <c r="E260" i="7"/>
  <c r="F260" i="7"/>
  <c r="C261" i="7"/>
  <c r="D261" i="7"/>
  <c r="E261" i="7"/>
  <c r="F261" i="7"/>
  <c r="C262" i="7"/>
  <c r="D262" i="7"/>
  <c r="E262" i="7"/>
  <c r="F262" i="7"/>
  <c r="C263" i="7"/>
  <c r="D263" i="7"/>
  <c r="E263" i="7"/>
  <c r="F263" i="7"/>
  <c r="C264" i="7"/>
  <c r="D264" i="7"/>
  <c r="E264" i="7"/>
  <c r="F264" i="7"/>
  <c r="C265" i="7"/>
  <c r="D265" i="7"/>
  <c r="E265" i="7"/>
  <c r="F265" i="7"/>
  <c r="C266" i="7"/>
  <c r="D266" i="7"/>
  <c r="E266" i="7"/>
  <c r="F266" i="7"/>
  <c r="C267" i="7"/>
  <c r="D267" i="7"/>
  <c r="E267" i="7"/>
  <c r="F267" i="7"/>
  <c r="C268" i="7"/>
  <c r="D268" i="7"/>
  <c r="E268" i="7"/>
  <c r="F268" i="7"/>
  <c r="C269" i="7"/>
  <c r="D269" i="7"/>
  <c r="E269" i="7"/>
  <c r="F269" i="7"/>
  <c r="C270" i="7"/>
  <c r="D270" i="7"/>
  <c r="E270" i="7"/>
  <c r="F270" i="7"/>
  <c r="C271" i="7"/>
  <c r="D271" i="7"/>
  <c r="E271" i="7"/>
  <c r="F271" i="7"/>
  <c r="C272" i="7"/>
  <c r="D272" i="7"/>
  <c r="E272" i="7"/>
  <c r="F272" i="7"/>
  <c r="C273" i="7"/>
  <c r="D273" i="7"/>
  <c r="E273" i="7"/>
  <c r="F273" i="7"/>
  <c r="C274" i="7"/>
  <c r="D274" i="7"/>
  <c r="E274" i="7"/>
  <c r="F274" i="7"/>
  <c r="C275" i="7"/>
  <c r="D275" i="7"/>
  <c r="E275" i="7"/>
  <c r="F275" i="7"/>
  <c r="C276" i="7"/>
  <c r="D276" i="7"/>
  <c r="E276" i="7"/>
  <c r="F276" i="7"/>
  <c r="C277" i="7"/>
  <c r="D277" i="7"/>
  <c r="E277" i="7"/>
  <c r="F277"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F4" i="7"/>
  <c r="E4" i="7"/>
  <c r="D4" i="7"/>
  <c r="C4" i="7"/>
  <c r="B4" i="7"/>
  <c r="N4" i="7" l="1"/>
  <c r="G132" i="7"/>
  <c r="N132" i="7"/>
  <c r="G277" i="7"/>
  <c r="G273" i="7"/>
  <c r="G269" i="7"/>
  <c r="G265" i="7"/>
  <c r="G276" i="7"/>
  <c r="G268" i="7"/>
  <c r="N275" i="7"/>
  <c r="N271" i="7"/>
  <c r="N267" i="7"/>
  <c r="N265" i="7"/>
  <c r="G275" i="7"/>
  <c r="G271" i="7"/>
  <c r="G274" i="7"/>
  <c r="G270" i="7"/>
  <c r="G266" i="7"/>
  <c r="N276" i="7"/>
  <c r="N274" i="7"/>
  <c r="N272" i="7"/>
  <c r="N270" i="7"/>
  <c r="N268" i="7"/>
  <c r="N266" i="7"/>
  <c r="N264" i="7"/>
  <c r="G272" i="7"/>
  <c r="G264" i="7"/>
  <c r="N277" i="7"/>
  <c r="N273" i="7"/>
  <c r="N269" i="7"/>
  <c r="G267" i="7"/>
  <c r="G5" i="7"/>
  <c r="E278" i="7"/>
  <c r="N17" i="7"/>
  <c r="H278" i="7"/>
  <c r="K278" i="7"/>
  <c r="M278" i="7"/>
  <c r="J278" i="7"/>
  <c r="I278" i="7"/>
  <c r="L278" i="7"/>
  <c r="F278" i="7"/>
  <c r="D51" i="3" s="1"/>
  <c r="B278" i="7"/>
  <c r="C278" i="7"/>
  <c r="D278" i="7"/>
  <c r="D49" i="3" s="1"/>
  <c r="D50" i="3" l="1"/>
  <c r="D48" i="3"/>
  <c r="D47" i="3"/>
  <c r="A4" i="7"/>
  <c r="A278" i="7" l="1"/>
  <c r="D46" i="3" s="1"/>
  <c r="G4" i="7"/>
  <c r="N263" i="7"/>
  <c r="G263" i="7"/>
  <c r="N262" i="7"/>
  <c r="G262" i="7"/>
  <c r="N261" i="7"/>
  <c r="G261" i="7"/>
  <c r="N260" i="7"/>
  <c r="G260" i="7"/>
  <c r="N259" i="7"/>
  <c r="G259" i="7"/>
  <c r="N258" i="7"/>
  <c r="G258" i="7"/>
  <c r="N257" i="7"/>
  <c r="G257" i="7"/>
  <c r="N256" i="7"/>
  <c r="G256" i="7"/>
  <c r="N255" i="7"/>
  <c r="G255" i="7"/>
  <c r="N254" i="7"/>
  <c r="G254" i="7"/>
  <c r="N253" i="7"/>
  <c r="G253" i="7"/>
  <c r="N252" i="7"/>
  <c r="G252" i="7"/>
  <c r="N251" i="7"/>
  <c r="G251" i="7"/>
  <c r="N250" i="7"/>
  <c r="G250" i="7"/>
  <c r="N249" i="7"/>
  <c r="G249" i="7"/>
  <c r="N248" i="7"/>
  <c r="G248" i="7"/>
  <c r="N247" i="7"/>
  <c r="G247" i="7"/>
  <c r="N246" i="7"/>
  <c r="G246" i="7"/>
  <c r="N245" i="7"/>
  <c r="G245" i="7"/>
  <c r="N244" i="7"/>
  <c r="G244" i="7"/>
  <c r="N243" i="7"/>
  <c r="G243" i="7"/>
  <c r="N242" i="7"/>
  <c r="G242" i="7"/>
  <c r="N241" i="7"/>
  <c r="G241" i="7"/>
  <c r="N240" i="7"/>
  <c r="G240" i="7"/>
  <c r="N239" i="7"/>
  <c r="G239" i="7"/>
  <c r="N238" i="7"/>
  <c r="G238" i="7"/>
  <c r="N237" i="7"/>
  <c r="G237" i="7"/>
  <c r="N236" i="7"/>
  <c r="G236" i="7"/>
  <c r="N235" i="7"/>
  <c r="G235" i="7"/>
  <c r="N234" i="7"/>
  <c r="G234" i="7"/>
  <c r="N233" i="7"/>
  <c r="G233" i="7"/>
  <c r="N232" i="7"/>
  <c r="G232" i="7"/>
  <c r="N231" i="7"/>
  <c r="G231" i="7"/>
  <c r="N230" i="7"/>
  <c r="G230" i="7"/>
  <c r="N229" i="7"/>
  <c r="G229" i="7"/>
  <c r="N228" i="7"/>
  <c r="G228" i="7"/>
  <c r="N227" i="7"/>
  <c r="G227" i="7"/>
  <c r="N226" i="7"/>
  <c r="G226" i="7"/>
  <c r="N225" i="7"/>
  <c r="G225" i="7"/>
  <c r="N224" i="7"/>
  <c r="G224" i="7"/>
  <c r="N223" i="7"/>
  <c r="G223" i="7"/>
  <c r="N222" i="7"/>
  <c r="G222" i="7"/>
  <c r="N221" i="7"/>
  <c r="G221" i="7"/>
  <c r="N220" i="7"/>
  <c r="G220" i="7"/>
  <c r="N219" i="7"/>
  <c r="G219" i="7"/>
  <c r="N218" i="7"/>
  <c r="G218" i="7"/>
  <c r="N217" i="7"/>
  <c r="G217" i="7"/>
  <c r="N216" i="7"/>
  <c r="G216" i="7"/>
  <c r="N215" i="7"/>
  <c r="G215" i="7"/>
  <c r="N214" i="7"/>
  <c r="G214" i="7"/>
  <c r="N213" i="7"/>
  <c r="G213" i="7"/>
  <c r="N212" i="7"/>
  <c r="G212" i="7"/>
  <c r="N211" i="7"/>
  <c r="G211" i="7"/>
  <c r="N210" i="7"/>
  <c r="G210" i="7"/>
  <c r="N209" i="7"/>
  <c r="G209" i="7"/>
  <c r="N208" i="7"/>
  <c r="G208" i="7"/>
  <c r="N207" i="7"/>
  <c r="G207" i="7"/>
  <c r="N206" i="7"/>
  <c r="G206" i="7"/>
  <c r="N205" i="7"/>
  <c r="G205" i="7"/>
  <c r="N204" i="7"/>
  <c r="G204" i="7"/>
  <c r="N203" i="7"/>
  <c r="G203" i="7"/>
  <c r="N202" i="7"/>
  <c r="G202" i="7"/>
  <c r="N201" i="7"/>
  <c r="G201" i="7"/>
  <c r="N200" i="7"/>
  <c r="G200" i="7"/>
  <c r="N199" i="7"/>
  <c r="G199" i="7"/>
  <c r="N198" i="7"/>
  <c r="G198" i="7"/>
  <c r="N197" i="7"/>
  <c r="G197" i="7"/>
  <c r="N196" i="7"/>
  <c r="G196" i="7"/>
  <c r="N195" i="7"/>
  <c r="G195" i="7"/>
  <c r="N194" i="7"/>
  <c r="G194" i="7"/>
  <c r="N193" i="7"/>
  <c r="G193" i="7"/>
  <c r="N192" i="7"/>
  <c r="G192" i="7"/>
  <c r="N191" i="7"/>
  <c r="G191" i="7"/>
  <c r="N190" i="7"/>
  <c r="G190" i="7"/>
  <c r="N189" i="7"/>
  <c r="G189" i="7"/>
  <c r="N188" i="7"/>
  <c r="G188" i="7"/>
  <c r="N187" i="7"/>
  <c r="G187" i="7"/>
  <c r="N186" i="7"/>
  <c r="G186" i="7"/>
  <c r="N185" i="7"/>
  <c r="G185" i="7"/>
  <c r="N184" i="7"/>
  <c r="G184" i="7"/>
  <c r="N183" i="7"/>
  <c r="G183" i="7"/>
  <c r="N182" i="7"/>
  <c r="G182" i="7"/>
  <c r="N181" i="7"/>
  <c r="G181" i="7"/>
  <c r="N180" i="7"/>
  <c r="G180" i="7"/>
  <c r="N179" i="7"/>
  <c r="G179" i="7"/>
  <c r="N178" i="7"/>
  <c r="G178" i="7"/>
  <c r="N177" i="7"/>
  <c r="G177" i="7"/>
  <c r="N176" i="7"/>
  <c r="G176" i="7"/>
  <c r="N175" i="7"/>
  <c r="G175" i="7"/>
  <c r="N174" i="7"/>
  <c r="G174" i="7"/>
  <c r="N173" i="7"/>
  <c r="G173" i="7"/>
  <c r="N172" i="7"/>
  <c r="G172" i="7"/>
  <c r="N171" i="7"/>
  <c r="G171" i="7"/>
  <c r="N170" i="7"/>
  <c r="G170" i="7"/>
  <c r="N169" i="7"/>
  <c r="G169" i="7"/>
  <c r="N168" i="7"/>
  <c r="G168" i="7"/>
  <c r="N167" i="7"/>
  <c r="G167" i="7"/>
  <c r="N166" i="7"/>
  <c r="G166" i="7"/>
  <c r="N165" i="7"/>
  <c r="G165" i="7"/>
  <c r="N164" i="7"/>
  <c r="G164" i="7"/>
  <c r="N163" i="7"/>
  <c r="G163" i="7"/>
  <c r="N162" i="7"/>
  <c r="G162" i="7"/>
  <c r="N161" i="7"/>
  <c r="G161" i="7"/>
  <c r="N160" i="7"/>
  <c r="G160" i="7"/>
  <c r="N159" i="7"/>
  <c r="G159" i="7"/>
  <c r="N158" i="7"/>
  <c r="G158" i="7"/>
  <c r="N157" i="7"/>
  <c r="G157" i="7"/>
  <c r="N156" i="7"/>
  <c r="G156" i="7"/>
  <c r="N155" i="7"/>
  <c r="G155" i="7"/>
  <c r="N154" i="7"/>
  <c r="G154" i="7"/>
  <c r="N153" i="7"/>
  <c r="G153" i="7"/>
  <c r="N152" i="7"/>
  <c r="G152" i="7"/>
  <c r="N151" i="7"/>
  <c r="G151" i="7"/>
  <c r="N150" i="7"/>
  <c r="G150" i="7"/>
  <c r="N149" i="7"/>
  <c r="G149" i="7"/>
  <c r="N148" i="7"/>
  <c r="G148" i="7"/>
  <c r="N147" i="7"/>
  <c r="G147" i="7"/>
  <c r="N146" i="7"/>
  <c r="G146" i="7"/>
  <c r="N145" i="7"/>
  <c r="G145" i="7"/>
  <c r="N144" i="7"/>
  <c r="G144" i="7"/>
  <c r="N143" i="7"/>
  <c r="G143" i="7"/>
  <c r="N142" i="7"/>
  <c r="G142" i="7"/>
  <c r="N141" i="7"/>
  <c r="G141" i="7"/>
  <c r="N140" i="7"/>
  <c r="G140" i="7"/>
  <c r="N139" i="7"/>
  <c r="G139" i="7"/>
  <c r="N138" i="7"/>
  <c r="G138" i="7"/>
  <c r="N137" i="7"/>
  <c r="G137" i="7"/>
  <c r="N136" i="7"/>
  <c r="G136" i="7"/>
  <c r="N135" i="7"/>
  <c r="G135" i="7"/>
  <c r="N134" i="7"/>
  <c r="G134" i="7"/>
  <c r="N133" i="7"/>
  <c r="N131" i="7"/>
  <c r="G131" i="7"/>
  <c r="N130" i="7"/>
  <c r="G130" i="7"/>
  <c r="N129" i="7"/>
  <c r="G129" i="7"/>
  <c r="N128" i="7"/>
  <c r="G128" i="7"/>
  <c r="N127" i="7"/>
  <c r="G127" i="7"/>
  <c r="N126" i="7"/>
  <c r="G126" i="7"/>
  <c r="N125" i="7"/>
  <c r="G125" i="7"/>
  <c r="N124" i="7"/>
  <c r="G124" i="7"/>
  <c r="N123" i="7"/>
  <c r="G123" i="7"/>
  <c r="N122" i="7"/>
  <c r="G122" i="7"/>
  <c r="N121" i="7"/>
  <c r="G121" i="7"/>
  <c r="N120" i="7"/>
  <c r="G120" i="7"/>
  <c r="N119" i="7"/>
  <c r="G119" i="7"/>
  <c r="N118" i="7"/>
  <c r="G118" i="7"/>
  <c r="N117" i="7"/>
  <c r="G117" i="7"/>
  <c r="N116" i="7"/>
  <c r="G116" i="7"/>
  <c r="N115" i="7"/>
  <c r="G115" i="7"/>
  <c r="N114" i="7"/>
  <c r="G114" i="7"/>
  <c r="N113" i="7"/>
  <c r="G113" i="7"/>
  <c r="N112" i="7"/>
  <c r="G112" i="7"/>
  <c r="N111" i="7"/>
  <c r="G111" i="7"/>
  <c r="N110" i="7"/>
  <c r="G110" i="7"/>
  <c r="N109" i="7"/>
  <c r="G109" i="7"/>
  <c r="N108" i="7"/>
  <c r="G108" i="7"/>
  <c r="N107" i="7"/>
  <c r="G107" i="7"/>
  <c r="N106" i="7"/>
  <c r="G106" i="7"/>
  <c r="N105" i="7"/>
  <c r="G105" i="7"/>
  <c r="N104" i="7"/>
  <c r="G104" i="7"/>
  <c r="N103" i="7"/>
  <c r="G103" i="7"/>
  <c r="N102" i="7"/>
  <c r="G102" i="7"/>
  <c r="N101" i="7"/>
  <c r="G101" i="7"/>
  <c r="N100" i="7"/>
  <c r="G100" i="7"/>
  <c r="N99" i="7"/>
  <c r="G99" i="7"/>
  <c r="N98" i="7"/>
  <c r="G98" i="7"/>
  <c r="N97" i="7"/>
  <c r="G97" i="7"/>
  <c r="N96" i="7"/>
  <c r="G96" i="7"/>
  <c r="N95" i="7"/>
  <c r="G95" i="7"/>
  <c r="N94" i="7"/>
  <c r="G94" i="7"/>
  <c r="N93" i="7"/>
  <c r="G93" i="7"/>
  <c r="N92" i="7"/>
  <c r="G92" i="7"/>
  <c r="N91" i="7"/>
  <c r="G91" i="7"/>
  <c r="N90" i="7"/>
  <c r="G90" i="7"/>
  <c r="N89" i="7"/>
  <c r="G89" i="7"/>
  <c r="N88" i="7"/>
  <c r="G88" i="7"/>
  <c r="N87" i="7"/>
  <c r="G87" i="7"/>
  <c r="N86" i="7"/>
  <c r="G86" i="7"/>
  <c r="N85" i="7"/>
  <c r="G85" i="7"/>
  <c r="N84" i="7"/>
  <c r="G84" i="7"/>
  <c r="N83" i="7"/>
  <c r="G83" i="7"/>
  <c r="N82" i="7"/>
  <c r="G82" i="7"/>
  <c r="N81" i="7"/>
  <c r="G81" i="7"/>
  <c r="N80" i="7"/>
  <c r="G80" i="7"/>
  <c r="N79" i="7"/>
  <c r="G79" i="7"/>
  <c r="N78" i="7"/>
  <c r="G78" i="7"/>
  <c r="N77" i="7"/>
  <c r="G77" i="7"/>
  <c r="N76" i="7"/>
  <c r="G76" i="7"/>
  <c r="N75" i="7"/>
  <c r="G75" i="7"/>
  <c r="N74" i="7"/>
  <c r="G74" i="7"/>
  <c r="N73" i="7"/>
  <c r="G73" i="7"/>
  <c r="N72" i="7"/>
  <c r="G72" i="7"/>
  <c r="N71" i="7"/>
  <c r="G71" i="7"/>
  <c r="N70" i="7"/>
  <c r="G70" i="7"/>
  <c r="N69" i="7"/>
  <c r="G69" i="7"/>
  <c r="N68" i="7"/>
  <c r="G68" i="7"/>
  <c r="N67" i="7"/>
  <c r="G67" i="7"/>
  <c r="N66" i="7"/>
  <c r="G66" i="7"/>
  <c r="N65" i="7"/>
  <c r="G65" i="7"/>
  <c r="N64" i="7"/>
  <c r="G64" i="7"/>
  <c r="N63" i="7"/>
  <c r="G63" i="7"/>
  <c r="N62" i="7"/>
  <c r="G62" i="7"/>
  <c r="N61" i="7"/>
  <c r="G61" i="7"/>
  <c r="N60" i="7"/>
  <c r="G60" i="7"/>
  <c r="N59" i="7"/>
  <c r="G59" i="7"/>
  <c r="N58" i="7"/>
  <c r="G58" i="7"/>
  <c r="N57" i="7"/>
  <c r="G57" i="7"/>
  <c r="N56" i="7"/>
  <c r="G56" i="7"/>
  <c r="N55" i="7"/>
  <c r="G55" i="7"/>
  <c r="N54" i="7"/>
  <c r="G54" i="7"/>
  <c r="N53" i="7"/>
  <c r="G53" i="7"/>
  <c r="N52" i="7"/>
  <c r="G52" i="7"/>
  <c r="N51" i="7"/>
  <c r="G51" i="7"/>
  <c r="N50" i="7"/>
  <c r="G50" i="7"/>
  <c r="N49" i="7"/>
  <c r="G49" i="7"/>
  <c r="N48" i="7"/>
  <c r="G48" i="7"/>
  <c r="N47" i="7"/>
  <c r="G47" i="7"/>
  <c r="N46" i="7"/>
  <c r="G46" i="7"/>
  <c r="N44" i="7"/>
  <c r="G44" i="7"/>
  <c r="N43" i="7"/>
  <c r="G43" i="7"/>
  <c r="N42" i="7"/>
  <c r="G42" i="7"/>
  <c r="N41" i="7"/>
  <c r="G41" i="7"/>
  <c r="N40" i="7"/>
  <c r="G40" i="7"/>
  <c r="N39" i="7"/>
  <c r="G39" i="7"/>
  <c r="N38" i="7"/>
  <c r="G38" i="7"/>
  <c r="N37" i="7"/>
  <c r="G37" i="7"/>
  <c r="N36" i="7"/>
  <c r="G36" i="7"/>
  <c r="N35" i="7"/>
  <c r="G35" i="7"/>
  <c r="N34" i="7"/>
  <c r="G34" i="7"/>
  <c r="N33" i="7"/>
  <c r="G33" i="7"/>
  <c r="N32" i="7"/>
  <c r="G32" i="7"/>
  <c r="N31" i="7"/>
  <c r="G31" i="7"/>
  <c r="N30" i="7"/>
  <c r="G30" i="7"/>
  <c r="G29" i="7"/>
  <c r="N28" i="7"/>
  <c r="G28" i="7"/>
  <c r="N27" i="7"/>
  <c r="G27" i="7"/>
  <c r="N26" i="7"/>
  <c r="G26" i="7"/>
  <c r="N25" i="7"/>
  <c r="G25" i="7"/>
  <c r="N24" i="7"/>
  <c r="G24" i="7"/>
  <c r="N23" i="7"/>
  <c r="G23" i="7"/>
  <c r="N22" i="7"/>
  <c r="G22" i="7"/>
  <c r="N21" i="7"/>
  <c r="G21" i="7"/>
  <c r="N20" i="7"/>
  <c r="G20" i="7"/>
  <c r="N19" i="7"/>
  <c r="G19" i="7"/>
  <c r="N18" i="7"/>
  <c r="G18" i="7"/>
  <c r="G17" i="7"/>
  <c r="N16" i="7"/>
  <c r="G16" i="7"/>
  <c r="N15" i="7"/>
  <c r="G15" i="7"/>
  <c r="N14" i="7"/>
  <c r="G14" i="7"/>
  <c r="N13" i="7"/>
  <c r="G13" i="7"/>
  <c r="N12" i="7"/>
  <c r="G12" i="7"/>
  <c r="N11" i="7"/>
  <c r="G11" i="7"/>
  <c r="N10" i="7"/>
  <c r="G10" i="7"/>
  <c r="N9" i="7"/>
  <c r="G9" i="7"/>
  <c r="N8" i="7"/>
  <c r="G8" i="7"/>
  <c r="N7" i="7"/>
  <c r="G133" i="7" l="1"/>
  <c r="G7" i="7"/>
  <c r="N45" i="7"/>
  <c r="N5" i="7"/>
  <c r="N29" i="7"/>
  <c r="N6" i="7"/>
  <c r="G6" i="7"/>
  <c r="G278" i="7" s="1"/>
  <c r="G45" i="7"/>
  <c r="P5" i="6"/>
  <c r="N278" i="7" l="1"/>
  <c r="E2" i="6"/>
  <c r="F2" i="6"/>
  <c r="G2" i="6"/>
  <c r="D52" i="3" l="1"/>
  <c r="D2" i="6"/>
  <c r="B2" i="6"/>
  <c r="E52" i="3" l="1"/>
  <c r="C2" i="6"/>
</calcChain>
</file>

<file path=xl/sharedStrings.xml><?xml version="1.0" encoding="utf-8"?>
<sst xmlns="http://schemas.openxmlformats.org/spreadsheetml/2006/main" count="407" uniqueCount="399">
  <si>
    <t>PCI Security Standards Council Prioritized Approach Tool</t>
  </si>
  <si>
    <t>Release Notes &amp; Instructions</t>
  </si>
  <si>
    <r>
      <t>Contents:</t>
    </r>
    <r>
      <rPr>
        <sz val="11"/>
        <rFont val="Calibri"/>
        <family val="2"/>
      </rPr>
      <t xml:space="preserve">  2 spreadsheets (see tabs at bottom of this page)</t>
    </r>
  </si>
  <si>
    <t>·   Prioritized Approach Milestones</t>
  </si>
  <si>
    <t>·   Prioritized Approach Summary</t>
  </si>
  <si>
    <t>Purpose:</t>
  </si>
  <si>
    <t>Tool for tracking progress toward compliance with PCI DSS by using the Prioritized Approach. Also provides a sorting tool to analyze progress by PCI DSS requirement, milestone category, or milestone status.</t>
  </si>
  <si>
    <t>Step 1:</t>
  </si>
  <si>
    <t>Step 2:</t>
  </si>
  <si>
    <t>Step 3:</t>
  </si>
  <si>
    <t>Complete the contact information on the "Prioritized Approach Summary" tab.  You may share this document with your acquirer or Qualified Security Assessor to provide an assessment of progress your organization has completed toward PCI DSS compliance. You may also manually enter an estimated completion date for each milestone phase.  Check with your acquirer for specific submission instructions.</t>
  </si>
  <si>
    <t>IMPORTANT NOTE ABOUT ACHIEVING PCI DSS COMPLIANCE:</t>
  </si>
  <si>
    <t>All information published by PCI SSC for the Prioritized Approach is subject to change without notice. PCI SSC is not responsible for errors or damages of any kind resulting from the use of the information contained therein. PCI SSC makes no warranty, guarantee, or representation as to the accuracy or sufficiency of the information provided as part of the Prioritized Approach, and PCI SSC assumes no responsibility or liability regarding the use or misuse of such information.</t>
  </si>
  <si>
    <t>Milestone</t>
  </si>
  <si>
    <t>Comments</t>
  </si>
  <si>
    <t>1</t>
  </si>
  <si>
    <t>2</t>
  </si>
  <si>
    <t>3</t>
  </si>
  <si>
    <t>4</t>
  </si>
  <si>
    <t>5</t>
  </si>
  <si>
    <t>6</t>
  </si>
  <si>
    <t>Total</t>
  </si>
  <si>
    <t xml:space="preserve"> </t>
  </si>
  <si>
    <t>Requirement 2: Do not use vendor-supplied defaults for system passwords and other security parameters</t>
  </si>
  <si>
    <t>Requirement 3: Protect stored cardholder data</t>
  </si>
  <si>
    <t>Requirement 4: Encrypt transmission of cardholder data across open, public networks</t>
  </si>
  <si>
    <t>Requirement 6: Develop and maintain secure systems and applications</t>
  </si>
  <si>
    <t>Prioritized Approach Summary &amp; Attestation of Compliance*</t>
  </si>
  <si>
    <t>Part 1:  Merchant or Service Provider Information</t>
  </si>
  <si>
    <t>Part 2a:  Merchant Business (Check all that apply)</t>
  </si>
  <si>
    <t>Company Name</t>
  </si>
  <si>
    <t>DBA(s)</t>
  </si>
  <si>
    <t>Contact Name</t>
  </si>
  <si>
    <t>Title</t>
  </si>
  <si>
    <t>Part 2b:  Services Provider Business (Check all that apply)</t>
  </si>
  <si>
    <t>Business Address</t>
  </si>
  <si>
    <t>City</t>
  </si>
  <si>
    <t>State/Province</t>
  </si>
  <si>
    <t>Country</t>
  </si>
  <si>
    <t>Zip</t>
  </si>
  <si>
    <t>Company URL</t>
  </si>
  <si>
    <t>Issuing / Processing</t>
  </si>
  <si>
    <t>Others (Please Specify)</t>
  </si>
  <si>
    <t>List facilities and locations included in PCI DSS Review:</t>
  </si>
  <si>
    <t>Part 3:  Relationships</t>
  </si>
  <si>
    <t>Does your company have a relationship with one or more third-party agents (Ex: gateways, web-hosting companies, airline booking agents, loyalty program agents, etc)?</t>
  </si>
  <si>
    <t>Does your company have a relationship with more than one acquirer?</t>
  </si>
  <si>
    <t>Part 4:  Transaction Processing</t>
  </si>
  <si>
    <t>Payment Application in use</t>
  </si>
  <si>
    <t>Payment Application Version</t>
  </si>
  <si>
    <t>Goals</t>
  </si>
  <si>
    <t xml:space="preserve"> Percent Complete</t>
  </si>
  <si>
    <t>Estimated Date for Completion of Milestone</t>
  </si>
  <si>
    <r>
      <t>Remove sensitive authentication data and limit data retention.</t>
    </r>
    <r>
      <rPr>
        <sz val="9"/>
        <color indexed="63"/>
        <rFont val="Helvetica Neue"/>
      </rPr>
      <t xml:space="preserve"> This milestone targets a key area of risk for entities that have been compromised. Remember – if sensitive authentication data and other cardholder data are not stored, the effects of a compromise will be greatly reduced. If you don't need it, don't store it</t>
    </r>
  </si>
  <si>
    <r>
      <t xml:space="preserve">Secure payment card applications. </t>
    </r>
    <r>
      <rPr>
        <sz val="9"/>
        <color indexed="63"/>
        <rFont val="Helvetica Neue"/>
      </rPr>
      <t>This milestone targets controls for applications, application processes, and application servers. Weaknesses in these areas offer easy prey for compromising systems and obtaining access to cardholder data.</t>
    </r>
  </si>
  <si>
    <r>
      <t>Monitor and control access to your systems.</t>
    </r>
    <r>
      <rPr>
        <sz val="9"/>
        <color indexed="63"/>
        <rFont val="Helvetica Neue"/>
      </rPr>
      <t xml:space="preserve">  Controls for this milestone allow you to detect the who, what, when, and how concerning who is accessing your network and cardholder data environment.</t>
    </r>
  </si>
  <si>
    <r>
      <t>Protect stored cardholder data.</t>
    </r>
    <r>
      <rPr>
        <sz val="9"/>
        <color indexed="63"/>
        <rFont val="Helvetica Neue"/>
      </rPr>
      <t xml:space="preserve"> For those organizations that have analyzed their business processes and determined that they must store Primary Account Numbers, Milestone Five targets key protection mechanisms for that stored data.</t>
    </r>
  </si>
  <si>
    <t xml:space="preserve">Overall </t>
  </si>
  <si>
    <t xml:space="preserve">An entity submitting this form may be required to complete an Action Plan. Check with your acquirer or the payment brand(s), since not all payment brands require this section. </t>
  </si>
  <si>
    <t>Part 5:  Target Date for Achieving Full PCI DSS Compliance</t>
  </si>
  <si>
    <t>Date</t>
  </si>
  <si>
    <t>Part 6: Merchant or Service Provider Acknowledgements</t>
  </si>
  <si>
    <t>Signature of Executive Officer</t>
  </si>
  <si>
    <t>Yes</t>
  </si>
  <si>
    <t>No</t>
  </si>
  <si>
    <t xml:space="preserve">Analyze results. Use the “filter” functions on column headers of the “Prioritized Approach Milestones” spreadsheet tab to select any of the six milestones. </t>
  </si>
  <si>
    <t>Phone      </t>
  </si>
  <si>
    <t>Email    </t>
  </si>
  <si>
    <r>
      <t xml:space="preserve">Finalize remaining compliance efforts, and ensure all controls are in place.  </t>
    </r>
    <r>
      <rPr>
        <sz val="9"/>
        <color indexed="63"/>
        <rFont val="Helvetica Neue"/>
      </rPr>
      <t xml:space="preserve">The intent of Milestone Six is to complete PCI DSS requirements, and to finalize all remaining related policies, procedures, and processes needed to protect the cardholder data environment. </t>
    </r>
  </si>
  <si>
    <t>Requirement 1: Install and maintain a firewall configuration to protect cardholder data</t>
  </si>
  <si>
    <t>Requirement 7: Restrict access to cardholder data by business need to know</t>
  </si>
  <si>
    <t>Requirement 8: Assign a unique ID to each person with computer access</t>
  </si>
  <si>
    <t>Requirement 9: Restrict physical access to cardholder data</t>
  </si>
  <si>
    <t>Requirement 10: Track and monitor all access to network resources and cardholder data</t>
  </si>
  <si>
    <t>Requirement 11: Regularly test security systems and processes</t>
  </si>
  <si>
    <t>Requirement 12: Maintain a policy that addresses information security for all personnel</t>
  </si>
  <si>
    <t>Row Labels</t>
  </si>
  <si>
    <t>Count of 1</t>
  </si>
  <si>
    <t>Count of 2</t>
  </si>
  <si>
    <t>Count of 3</t>
  </si>
  <si>
    <t>Count of 4</t>
  </si>
  <si>
    <t>Count of 5</t>
  </si>
  <si>
    <t>Count of 6</t>
  </si>
  <si>
    <t>(blank)</t>
  </si>
  <si>
    <t>Grand Total</t>
  </si>
  <si>
    <t xml:space="preserve">Requirement 5: Use and regularly update anti-virus software or programs </t>
  </si>
  <si>
    <r>
      <t xml:space="preserve">Protect systems and networks, and be prepared to respond to a system breach. </t>
    </r>
    <r>
      <rPr>
        <sz val="9"/>
        <rFont val="Helvetica Neue"/>
      </rPr>
      <t xml:space="preserve"> This milestone targets controls for points of access to most compromises, and the processes for responding.</t>
    </r>
  </si>
  <si>
    <t>Planning</t>
  </si>
  <si>
    <t>Date Value Detector re: Milestone 1</t>
  </si>
  <si>
    <t>Date Value Detector re: Milestone 2</t>
  </si>
  <si>
    <t>Date Value Detector re: Milestone 3</t>
  </si>
  <si>
    <t>Date Value Detector re: Milestone 4</t>
  </si>
  <si>
    <t>Date Value Detector re: Milestone 5</t>
  </si>
  <si>
    <t>Date Value Detector re: Milestone 6</t>
  </si>
  <si>
    <t>Milestone 1 Outstanding</t>
  </si>
  <si>
    <t>Milestone 2 Outstanding</t>
  </si>
  <si>
    <t>Milestone 3 Outstanding</t>
  </si>
  <si>
    <t>Milestone 4 Outstanding</t>
  </si>
  <si>
    <t>Milestone 5 Outstanding</t>
  </si>
  <si>
    <t>Milestone 6 Outstanding</t>
  </si>
  <si>
    <t>Input Error Checker - "Yes" but still a date - Milestone 1</t>
  </si>
  <si>
    <t>Input Error Checker - "Yes" but still a date - Milestone 2</t>
  </si>
  <si>
    <t>Input Error Checker - "Yes" but still a date - Milestone 3</t>
  </si>
  <si>
    <t>Input Error Checker - "Yes" but still a date - Milestone 4</t>
  </si>
  <si>
    <t>Input Error Checker - "Yes" but still a date - Milestone 5</t>
  </si>
  <si>
    <t>Input Error Checker - "Yes" but still a date - Milestone 6</t>
  </si>
  <si>
    <t>Input Error Checker - "No" but no date - Milestone 1</t>
  </si>
  <si>
    <t>Input Error Checker - "No" but no date - Milestone 2</t>
  </si>
  <si>
    <t>Input Error Checker - "No" but no date - Milestone 3</t>
  </si>
  <si>
    <t>Input Error Checker - "No" but no date - Milestone 4</t>
  </si>
  <si>
    <t>Input Error Checker - "No" but no date - Milestone 5</t>
  </si>
  <si>
    <t>Input Error Checker - "No" but no date - Milestone 6</t>
  </si>
  <si>
    <t>MS 1</t>
  </si>
  <si>
    <t>MS 2</t>
  </si>
  <si>
    <t>MS 3</t>
  </si>
  <si>
    <t>MS 4</t>
  </si>
  <si>
    <t>MS 5</t>
  </si>
  <si>
    <t>MS 6</t>
  </si>
  <si>
    <t>Completion Date</t>
  </si>
  <si>
    <t>N/A</t>
  </si>
  <si>
    <t>1 - n/a</t>
  </si>
  <si>
    <t>2 - n/a</t>
  </si>
  <si>
    <t>3 - n/a</t>
  </si>
  <si>
    <t>4 - n/a</t>
  </si>
  <si>
    <t>5 - n/a</t>
  </si>
  <si>
    <t>6 - n/a</t>
  </si>
  <si>
    <t>If status is "N/A", please explain why requirement is Not Applicable</t>
  </si>
  <si>
    <t>Stage of Implementation</t>
  </si>
  <si>
    <t xml:space="preserve">Please indicate "Yes", "No", or "N/A" in Column C of the “Prioritized Approach Milestones” spreadsheet tab. This step will auto-populate the “percentage complete” fields on the “Prioritized Approach Summary” spreadsheet tab.  </t>
  </si>
  <si>
    <r>
      <t xml:space="preserve">Achieving PCI DSS compliance requires an organization to successfully meet </t>
    </r>
    <r>
      <rPr>
        <b/>
        <u/>
        <sz val="11"/>
        <rFont val="Calibri"/>
        <family val="2"/>
      </rPr>
      <t>ALL</t>
    </r>
    <r>
      <rPr>
        <sz val="11"/>
        <rFont val="Calibri"/>
        <family val="2"/>
      </rPr>
      <t xml:space="preserve"> applicable PCI DSS requirements, regardless of the order in which they are satisfied, or whether the organization seeking compliance follows the PCI DSS Prioritized Approach. The Prioritized Approach is a tool provided to assist organizations seeking to achieve compliance, but it does not, and is not intended in any manner to, modify or abridge the PCI DSS or any of its requirements.</t>
    </r>
  </si>
  <si>
    <t>If  status is "No", please complete the following</t>
  </si>
  <si>
    <r>
      <t>1.1</t>
    </r>
    <r>
      <rPr>
        <sz val="9"/>
        <color theme="1"/>
        <rFont val="Arial"/>
        <family val="2"/>
      </rPr>
      <t xml:space="preserve"> Establish and implement firewall and router configuration standards that include the following:</t>
    </r>
  </si>
  <si>
    <r>
      <t xml:space="preserve">1.1.1 </t>
    </r>
    <r>
      <rPr>
        <sz val="9"/>
        <color theme="1"/>
        <rFont val="Arial"/>
        <family val="2"/>
      </rPr>
      <t>A formal process for approving and testing all network connections and changes to the firewall and router configurations</t>
    </r>
  </si>
  <si>
    <r>
      <t xml:space="preserve">1.1.2 </t>
    </r>
    <r>
      <rPr>
        <sz val="9"/>
        <color theme="1"/>
        <rFont val="Arial"/>
        <family val="2"/>
      </rPr>
      <t>Current network diagram that identifies all connections between the cardholder data environment and other networks, including any wireless networks</t>
    </r>
  </si>
  <si>
    <r>
      <t xml:space="preserve">1.1.3 </t>
    </r>
    <r>
      <rPr>
        <sz val="9"/>
        <color theme="1"/>
        <rFont val="Arial"/>
        <family val="2"/>
      </rPr>
      <t xml:space="preserve">Current diagram that shows all cardholder data flows across systems and networks </t>
    </r>
  </si>
  <si>
    <r>
      <t xml:space="preserve">1.1.4 </t>
    </r>
    <r>
      <rPr>
        <sz val="9"/>
        <color theme="1"/>
        <rFont val="Arial"/>
        <family val="2"/>
      </rPr>
      <t>Requirements for a firewall at each Internet connection and between any demilitarized zone (DMZ) and the internal network zone</t>
    </r>
  </si>
  <si>
    <r>
      <t>1.1.5</t>
    </r>
    <r>
      <rPr>
        <sz val="9"/>
        <color theme="1"/>
        <rFont val="Arial"/>
        <family val="2"/>
      </rPr>
      <t xml:space="preserve"> Description of groups, roles, and responsibilities for management of network components</t>
    </r>
  </si>
  <si>
    <r>
      <t xml:space="preserve">1.1.7 </t>
    </r>
    <r>
      <rPr>
        <sz val="9"/>
        <color theme="1"/>
        <rFont val="Arial"/>
        <family val="2"/>
      </rPr>
      <t>Requirement to review firewall and router rule sets at least every six months</t>
    </r>
  </si>
  <si>
    <r>
      <t xml:space="preserve">1.2.1 </t>
    </r>
    <r>
      <rPr>
        <sz val="9"/>
        <color theme="1"/>
        <rFont val="Arial"/>
        <family val="2"/>
      </rPr>
      <t>Restrict inbound and outbound traffic to that which is necessary for the cardholder data environment, and specifically deny all other traffic.</t>
    </r>
  </si>
  <si>
    <r>
      <t xml:space="preserve">1.2.2 </t>
    </r>
    <r>
      <rPr>
        <sz val="9"/>
        <color theme="1"/>
        <rFont val="Arial"/>
        <family val="2"/>
      </rPr>
      <t>Secure and synchronize router configuration files.</t>
    </r>
  </si>
  <si>
    <r>
      <t xml:space="preserve">1.2.3 </t>
    </r>
    <r>
      <rPr>
        <sz val="9"/>
        <color theme="1"/>
        <rFont val="Arial"/>
        <family val="2"/>
      </rPr>
      <t>Install perimeter firewalls between all wireless networks and the cardholder data environment, and configure these firewalls to deny or, if traffic is necessary for business purposes, permit only authorized traffic between the wireless environment and the cardholder data environment.</t>
    </r>
  </si>
  <si>
    <r>
      <t>1.3.1</t>
    </r>
    <r>
      <rPr>
        <sz val="9"/>
        <color theme="1"/>
        <rFont val="Arial"/>
        <family val="2"/>
      </rPr>
      <t xml:space="preserve"> Implement a DMZ to limit inbound traffic to only system components that provide authorized publicly accessible services, protocols, and ports.</t>
    </r>
  </si>
  <si>
    <r>
      <t>1.3.2</t>
    </r>
    <r>
      <rPr>
        <sz val="9"/>
        <color theme="1"/>
        <rFont val="Arial"/>
        <family val="2"/>
      </rPr>
      <t xml:space="preserve"> Limit inbound Internet traffic to IP addresses within the DMZ.</t>
    </r>
  </si>
  <si>
    <r>
      <t>1.5</t>
    </r>
    <r>
      <rPr>
        <sz val="9"/>
        <color theme="1"/>
        <rFont val="Arial"/>
        <family val="2"/>
      </rPr>
      <t xml:space="preserve"> Ensure that security policies and operational procedures for managing firewalls are documented, in use, and known to all affected parties.</t>
    </r>
  </si>
  <si>
    <r>
      <t xml:space="preserve">2.2.2 </t>
    </r>
    <r>
      <rPr>
        <sz val="9"/>
        <color theme="1"/>
        <rFont val="Arial"/>
        <family val="2"/>
      </rPr>
      <t>Enable only necessary services, protocols, daemons, etc., as required for the function of the system.</t>
    </r>
  </si>
  <si>
    <r>
      <t>2.2.4</t>
    </r>
    <r>
      <rPr>
        <sz val="9"/>
        <color theme="1"/>
        <rFont val="Arial"/>
        <family val="2"/>
      </rPr>
      <t xml:space="preserve"> Configure system security parameters to prevent misuse.</t>
    </r>
  </si>
  <si>
    <r>
      <t>2.2.5</t>
    </r>
    <r>
      <rPr>
        <sz val="9"/>
        <color theme="1"/>
        <rFont val="Arial"/>
        <family val="2"/>
      </rPr>
      <t xml:space="preserve"> Remove all unnecessary functionality, such as scripts, drivers, features, subsystems, file systems, and unnecessary web servers.</t>
    </r>
  </si>
  <si>
    <r>
      <t xml:space="preserve">2.4 </t>
    </r>
    <r>
      <rPr>
        <sz val="9"/>
        <color theme="1"/>
        <rFont val="Arial"/>
        <family val="2"/>
      </rPr>
      <t>Maintain an inventory of system components that are in scope for PCI DSS.</t>
    </r>
  </si>
  <si>
    <r>
      <t xml:space="preserve">3.2.2 </t>
    </r>
    <r>
      <rPr>
        <sz val="9"/>
        <color theme="1"/>
        <rFont val="Arial"/>
        <family val="2"/>
      </rPr>
      <t>Do not store the card verification code or value (three-digit or four-digit number printed on the front or back of a payment card used to verify card-not-present transactions) after authorization.</t>
    </r>
  </si>
  <si>
    <r>
      <t xml:space="preserve">3.2.3 </t>
    </r>
    <r>
      <rPr>
        <sz val="9"/>
        <color theme="1"/>
        <rFont val="Arial"/>
        <family val="2"/>
      </rPr>
      <t>Do not store the personal identification number (PIN) or the encrypted PIN block after authorization.</t>
    </r>
  </si>
  <si>
    <r>
      <t xml:space="preserve">3.6.1 </t>
    </r>
    <r>
      <rPr>
        <sz val="9"/>
        <color theme="1"/>
        <rFont val="Arial"/>
        <family val="2"/>
      </rPr>
      <t>Generation of strong cryptographic keys</t>
    </r>
  </si>
  <si>
    <r>
      <t xml:space="preserve">3.6.2 </t>
    </r>
    <r>
      <rPr>
        <sz val="9"/>
        <color theme="1"/>
        <rFont val="Arial"/>
        <family val="2"/>
      </rPr>
      <t>Secure cryptographic key distribution</t>
    </r>
  </si>
  <si>
    <r>
      <t xml:space="preserve">3.6.3 </t>
    </r>
    <r>
      <rPr>
        <sz val="9"/>
        <color theme="1"/>
        <rFont val="Arial"/>
        <family val="2"/>
      </rPr>
      <t>Secure cryptographic key storage</t>
    </r>
  </si>
  <si>
    <r>
      <t xml:space="preserve">3.6.4 </t>
    </r>
    <r>
      <rPr>
        <sz val="9"/>
        <color theme="1"/>
        <rFont val="Arial"/>
        <family val="2"/>
      </rPr>
      <t>Cryptographic key changes for keys that have reached the end of their cryptoperiod (for example, after a defined period of time has passed and/or after a certain amount of cipher-text has been produced by a given key), as defined by the associated application vendor or key owner, and based on industry best practices and guidelines (for example, NIST Special Publication 800-57).</t>
    </r>
  </si>
  <si>
    <r>
      <t xml:space="preserve">3.6.7 </t>
    </r>
    <r>
      <rPr>
        <sz val="9"/>
        <color theme="1"/>
        <rFont val="Arial"/>
        <family val="2"/>
      </rPr>
      <t>Prevention of unauthorized substitution of cryptographic keys.</t>
    </r>
  </si>
  <si>
    <r>
      <t xml:space="preserve">3.6.8 </t>
    </r>
    <r>
      <rPr>
        <sz val="9"/>
        <color theme="1"/>
        <rFont val="Arial"/>
        <family val="2"/>
      </rPr>
      <t>Requirement for cryptographic key custodians to formally acknowledge that they understand and accept their key-custodian responsibilities.</t>
    </r>
  </si>
  <si>
    <r>
      <t>3.7</t>
    </r>
    <r>
      <rPr>
        <sz val="9"/>
        <color rgb="FF000000"/>
        <rFont val="Arial"/>
        <family val="2"/>
      </rPr>
      <t xml:space="preserve"> Ensure that security policies and operational procedures for protecting stored cardholder data are </t>
    </r>
    <r>
      <rPr>
        <sz val="9"/>
        <color theme="1"/>
        <rFont val="Arial"/>
        <family val="2"/>
      </rPr>
      <t>documented</t>
    </r>
    <r>
      <rPr>
        <sz val="9"/>
        <color rgb="FF000000"/>
        <rFont val="Arial"/>
        <family val="2"/>
      </rPr>
      <t>, in use, and known to all affected parties.</t>
    </r>
  </si>
  <si>
    <r>
      <t>4.2</t>
    </r>
    <r>
      <rPr>
        <sz val="9"/>
        <color theme="1"/>
        <rFont val="Arial"/>
        <family val="2"/>
      </rPr>
      <t xml:space="preserve"> Never send unprotected PANs by end-user messaging technologies (for example, e-mail, instant messaging, SMS, chat, etc.).</t>
    </r>
  </si>
  <si>
    <r>
      <t>4.3</t>
    </r>
    <r>
      <rPr>
        <sz val="9"/>
        <color rgb="FF000000"/>
        <rFont val="Arial"/>
        <family val="2"/>
      </rPr>
      <t xml:space="preserve"> Ensure that security policies and operational procedures for encrypting transmissions of cardholder data are </t>
    </r>
    <r>
      <rPr>
        <sz val="9"/>
        <color theme="1"/>
        <rFont val="Arial"/>
        <family val="2"/>
      </rPr>
      <t>documented</t>
    </r>
    <r>
      <rPr>
        <sz val="9"/>
        <color rgb="FF000000"/>
        <rFont val="Arial"/>
        <family val="2"/>
      </rPr>
      <t>, in use, and known to all affected parties.</t>
    </r>
  </si>
  <si>
    <r>
      <t>5.1</t>
    </r>
    <r>
      <rPr>
        <sz val="9"/>
        <color theme="1"/>
        <rFont val="Arial"/>
        <family val="2"/>
      </rPr>
      <t xml:space="preserve"> Deploy anti-virus software on all systems commonly affected by malicious software (particularly personal computers and servers).</t>
    </r>
  </si>
  <si>
    <r>
      <t xml:space="preserve">5.1.1 </t>
    </r>
    <r>
      <rPr>
        <sz val="9"/>
        <color theme="1"/>
        <rFont val="Arial"/>
        <family val="2"/>
      </rPr>
      <t>Ensure that anti-virus programs are capable of detecting, removing, and protecting against all known types of malicious software.</t>
    </r>
  </si>
  <si>
    <r>
      <t>5.1.2</t>
    </r>
    <r>
      <rPr>
        <sz val="9"/>
        <color theme="1"/>
        <rFont val="Arial"/>
        <family val="2"/>
      </rPr>
      <t xml:space="preserve"> For systems considered to be not commonly affected by malicious software, perform periodic evaluations to identify and evaluate evolving malware threats in order to confirm whether such systems continue to not require anti-virus software.</t>
    </r>
  </si>
  <si>
    <r>
      <t>5.4</t>
    </r>
    <r>
      <rPr>
        <sz val="9"/>
        <color rgb="FF000000"/>
        <rFont val="Arial"/>
        <family val="2"/>
      </rPr>
      <t xml:space="preserve"> Ensure that security policies and operational procedures for protecting systems against malware are </t>
    </r>
    <r>
      <rPr>
        <sz val="9"/>
        <color theme="1"/>
        <rFont val="Arial"/>
        <family val="2"/>
      </rPr>
      <t>documented</t>
    </r>
    <r>
      <rPr>
        <sz val="9"/>
        <color rgb="FF000000"/>
        <rFont val="Arial"/>
        <family val="2"/>
      </rPr>
      <t>, in use, and known to all affected parties.</t>
    </r>
  </si>
  <si>
    <r>
      <t xml:space="preserve">6.3.1 </t>
    </r>
    <r>
      <rPr>
        <sz val="9"/>
        <color theme="1"/>
        <rFont val="Arial"/>
        <family val="2"/>
      </rPr>
      <t>Remove development, test and/or custom application accounts, user IDs, and passwords before applications become active or are released to customers.</t>
    </r>
  </si>
  <si>
    <r>
      <t>6.4</t>
    </r>
    <r>
      <rPr>
        <sz val="9"/>
        <color theme="1"/>
        <rFont val="Arial"/>
        <family val="2"/>
      </rPr>
      <t xml:space="preserve"> Follow change control processes and procedures for all changes to system components. The processes must include the following:</t>
    </r>
  </si>
  <si>
    <r>
      <t xml:space="preserve">6.4.1 </t>
    </r>
    <r>
      <rPr>
        <sz val="9"/>
        <color theme="1"/>
        <rFont val="Arial"/>
        <family val="2"/>
      </rPr>
      <t>Separate development/test environments from production environments, and enforce the separation with access controls.</t>
    </r>
  </si>
  <si>
    <r>
      <t xml:space="preserve">6.4.2 </t>
    </r>
    <r>
      <rPr>
        <sz val="9"/>
        <color theme="1"/>
        <rFont val="Arial"/>
        <family val="2"/>
      </rPr>
      <t>Separation of duties between development/test and production environments</t>
    </r>
  </si>
  <si>
    <r>
      <t xml:space="preserve">6.4.3 </t>
    </r>
    <r>
      <rPr>
        <sz val="9"/>
        <color theme="1"/>
        <rFont val="Arial"/>
        <family val="2"/>
      </rPr>
      <t>Production data (live PANs) are not used for testing or development</t>
    </r>
  </si>
  <si>
    <r>
      <t xml:space="preserve">6.4.5.1 </t>
    </r>
    <r>
      <rPr>
        <sz val="9"/>
        <color theme="1"/>
        <rFont val="Arial"/>
        <family val="2"/>
      </rPr>
      <t>Documentation of impact.</t>
    </r>
  </si>
  <si>
    <r>
      <t xml:space="preserve">6.4.5.2 </t>
    </r>
    <r>
      <rPr>
        <sz val="9"/>
        <color theme="1"/>
        <rFont val="Arial"/>
        <family val="2"/>
      </rPr>
      <t>Documented</t>
    </r>
    <r>
      <rPr>
        <b/>
        <sz val="9"/>
        <color theme="1"/>
        <rFont val="Arial"/>
        <family val="2"/>
      </rPr>
      <t xml:space="preserve"> </t>
    </r>
    <r>
      <rPr>
        <sz val="9"/>
        <color theme="1"/>
        <rFont val="Arial"/>
        <family val="2"/>
      </rPr>
      <t xml:space="preserve">change approval by authorized parties. </t>
    </r>
  </si>
  <si>
    <r>
      <t xml:space="preserve">6.4.5.3 </t>
    </r>
    <r>
      <rPr>
        <sz val="9"/>
        <color theme="1"/>
        <rFont val="Arial"/>
        <family val="2"/>
      </rPr>
      <t>Functionality testing to verify that the change does not adversely impact the security of the system.</t>
    </r>
  </si>
  <si>
    <r>
      <t xml:space="preserve">6.4.5.4 </t>
    </r>
    <r>
      <rPr>
        <sz val="9"/>
        <color theme="1"/>
        <rFont val="Arial"/>
        <family val="2"/>
      </rPr>
      <t>Back-out procedures.</t>
    </r>
  </si>
  <si>
    <r>
      <t>6.5.1</t>
    </r>
    <r>
      <rPr>
        <sz val="9"/>
        <color theme="1"/>
        <rFont val="Arial"/>
        <family val="2"/>
      </rPr>
      <t xml:space="preserve"> Injection flaws, particularly SQL injection. Also consider OS Command Injection, LDAP and XPath injection flaws as well as other injection flaws.</t>
    </r>
  </si>
  <si>
    <r>
      <t>6.5.2</t>
    </r>
    <r>
      <rPr>
        <sz val="9"/>
        <color theme="1"/>
        <rFont val="Arial"/>
        <family val="2"/>
      </rPr>
      <t xml:space="preserve"> Buffer overflows</t>
    </r>
  </si>
  <si>
    <r>
      <t xml:space="preserve">6.5.3 </t>
    </r>
    <r>
      <rPr>
        <sz val="9"/>
        <color theme="1"/>
        <rFont val="Arial"/>
        <family val="2"/>
      </rPr>
      <t>Insecure cryptographic storage</t>
    </r>
  </si>
  <si>
    <r>
      <t xml:space="preserve">6.5.4 </t>
    </r>
    <r>
      <rPr>
        <sz val="9"/>
        <color theme="1"/>
        <rFont val="Arial"/>
        <family val="2"/>
      </rPr>
      <t>Insecure communications</t>
    </r>
  </si>
  <si>
    <r>
      <t xml:space="preserve">6.5.5 </t>
    </r>
    <r>
      <rPr>
        <sz val="9"/>
        <color theme="1"/>
        <rFont val="Arial"/>
        <family val="2"/>
      </rPr>
      <t>Improper error handling</t>
    </r>
  </si>
  <si>
    <r>
      <t xml:space="preserve">6.5.7 </t>
    </r>
    <r>
      <rPr>
        <sz val="9"/>
        <color theme="1"/>
        <rFont val="Arial"/>
        <family val="2"/>
      </rPr>
      <t>Cross-site scripting (XSS)</t>
    </r>
  </si>
  <si>
    <r>
      <t xml:space="preserve">6.5.8 </t>
    </r>
    <r>
      <rPr>
        <sz val="9"/>
        <color theme="1"/>
        <rFont val="Arial"/>
        <family val="2"/>
      </rPr>
      <t>Improper access control (such as insecure direct object references, failure to restrict URL access, directory traversal, and failure to restrict user access to functions).</t>
    </r>
  </si>
  <si>
    <r>
      <t xml:space="preserve">6.5.9 </t>
    </r>
    <r>
      <rPr>
        <sz val="9"/>
        <color theme="1"/>
        <rFont val="Arial"/>
        <family val="2"/>
      </rPr>
      <t>Cross-site request forgery (CSRF)</t>
    </r>
  </si>
  <si>
    <r>
      <t>6.7</t>
    </r>
    <r>
      <rPr>
        <sz val="9"/>
        <color rgb="FF000000"/>
        <rFont val="Arial"/>
        <family val="2"/>
      </rPr>
      <t xml:space="preserve"> Ensure that security policies and operational procedures for developing and maintaining secure systems and applications are </t>
    </r>
    <r>
      <rPr>
        <sz val="9"/>
        <color theme="1"/>
        <rFont val="Arial"/>
        <family val="2"/>
      </rPr>
      <t>documented</t>
    </r>
    <r>
      <rPr>
        <sz val="9"/>
        <color rgb="FF000000"/>
        <rFont val="Arial"/>
        <family val="2"/>
      </rPr>
      <t>, in use, and known to all affected parties.</t>
    </r>
  </si>
  <si>
    <r>
      <t>7.1</t>
    </r>
    <r>
      <rPr>
        <sz val="9"/>
        <color theme="1"/>
        <rFont val="Arial"/>
        <family val="2"/>
      </rPr>
      <t xml:space="preserve"> Limit access to system components and cardholder data to only those individuals whose job requires such access.</t>
    </r>
  </si>
  <si>
    <r>
      <t>7.1.2</t>
    </r>
    <r>
      <rPr>
        <sz val="9"/>
        <color theme="1"/>
        <rFont val="Arial"/>
        <family val="2"/>
      </rPr>
      <t xml:space="preserve"> Restrict access to privileged user IDs to least privileges necessary to perform job responsibilities.</t>
    </r>
    <r>
      <rPr>
        <i/>
        <sz val="9"/>
        <color theme="1"/>
        <rFont val="Arial"/>
        <family val="2"/>
      </rPr>
      <t xml:space="preserve"> </t>
    </r>
  </si>
  <si>
    <r>
      <t>7.1.3</t>
    </r>
    <r>
      <rPr>
        <sz val="9"/>
        <color theme="1"/>
        <rFont val="Arial"/>
        <family val="2"/>
      </rPr>
      <t xml:space="preserve"> Assign access based on individual personnel’s job classification and function.</t>
    </r>
  </si>
  <si>
    <r>
      <t>7.1.4</t>
    </r>
    <r>
      <rPr>
        <sz val="9"/>
        <color theme="1"/>
        <rFont val="Arial"/>
        <family val="2"/>
      </rPr>
      <t xml:space="preserve"> Require documented approval by authorized parties specifying required privileges.</t>
    </r>
  </si>
  <si>
    <r>
      <t>7.2.1</t>
    </r>
    <r>
      <rPr>
        <sz val="9"/>
        <color theme="1"/>
        <rFont val="Arial"/>
        <family val="2"/>
      </rPr>
      <t xml:space="preserve"> Coverage of all system components</t>
    </r>
  </si>
  <si>
    <r>
      <t xml:space="preserve">7.2.2 </t>
    </r>
    <r>
      <rPr>
        <sz val="9"/>
        <color theme="1"/>
        <rFont val="Arial"/>
        <family val="2"/>
      </rPr>
      <t>Assignment of privileges to individuals based on job classification and function.</t>
    </r>
  </si>
  <si>
    <r>
      <t>7.2.3</t>
    </r>
    <r>
      <rPr>
        <sz val="9"/>
        <color theme="1"/>
        <rFont val="Arial"/>
        <family val="2"/>
      </rPr>
      <t xml:space="preserve"> Default “deny-all” setting.</t>
    </r>
  </si>
  <si>
    <r>
      <t>7.3</t>
    </r>
    <r>
      <rPr>
        <sz val="9"/>
        <color rgb="FF000000"/>
        <rFont val="Arial"/>
        <family val="2"/>
      </rPr>
      <t xml:space="preserve"> Ensure that security policies and operational procedures for restricting access to cardholder data are </t>
    </r>
    <r>
      <rPr>
        <sz val="9"/>
        <color theme="1"/>
        <rFont val="Arial"/>
        <family val="2"/>
      </rPr>
      <t>documented</t>
    </r>
    <r>
      <rPr>
        <sz val="9"/>
        <color rgb="FF000000"/>
        <rFont val="Arial"/>
        <family val="2"/>
      </rPr>
      <t>, in use, and known to all affected parties.</t>
    </r>
  </si>
  <si>
    <r>
      <t>8.1</t>
    </r>
    <r>
      <rPr>
        <sz val="9"/>
        <color theme="1"/>
        <rFont val="Arial"/>
        <family val="2"/>
      </rPr>
      <t xml:space="preserve"> Define and implement policies and procedures to ensure proper user identification management for non-consumer users and administrators on all system components as follows:</t>
    </r>
  </si>
  <si>
    <r>
      <t xml:space="preserve">8.1.1 </t>
    </r>
    <r>
      <rPr>
        <sz val="9"/>
        <color theme="1"/>
        <rFont val="Arial"/>
        <family val="2"/>
      </rPr>
      <t>Assign all users a unique ID before allowing them to access system components or cardholder data.</t>
    </r>
  </si>
  <si>
    <r>
      <t xml:space="preserve">8.1.2 </t>
    </r>
    <r>
      <rPr>
        <sz val="9"/>
        <color theme="1"/>
        <rFont val="Arial"/>
        <family val="2"/>
      </rPr>
      <t>Control addition, deletion, and modification of user IDs, credentials, and other identifier objects.</t>
    </r>
  </si>
  <si>
    <r>
      <t xml:space="preserve">8.1.3 </t>
    </r>
    <r>
      <rPr>
        <sz val="9"/>
        <color theme="1"/>
        <rFont val="Arial"/>
        <family val="2"/>
      </rPr>
      <t>Immediately revoke access for any terminated users.</t>
    </r>
  </si>
  <si>
    <r>
      <t xml:space="preserve">8.1.4 </t>
    </r>
    <r>
      <rPr>
        <sz val="9"/>
        <color theme="1"/>
        <rFont val="Arial"/>
        <family val="2"/>
      </rPr>
      <t>Remove/disable inactive user accounts within 90 days.</t>
    </r>
  </si>
  <si>
    <r>
      <t>8.1.6</t>
    </r>
    <r>
      <rPr>
        <sz val="9"/>
        <color theme="1"/>
        <rFont val="Arial"/>
        <family val="2"/>
      </rPr>
      <t xml:space="preserve"> Limit repeated access attempts by locking out the user ID after not more than six attempts.</t>
    </r>
  </si>
  <si>
    <r>
      <t>8.1.7</t>
    </r>
    <r>
      <rPr>
        <sz val="9"/>
        <color theme="1"/>
        <rFont val="Arial"/>
        <family val="2"/>
      </rPr>
      <t xml:space="preserve"> Set the lockout duration to a minimum of 30 minutes or until an administrator enables the user ID.</t>
    </r>
  </si>
  <si>
    <r>
      <t>8.1.8</t>
    </r>
    <r>
      <rPr>
        <sz val="9"/>
        <color theme="1"/>
        <rFont val="Arial"/>
        <family val="2"/>
      </rPr>
      <t xml:space="preserve"> If a session has been idle for more than 15 minutes, require the user to re-authenticate to re-activate the terminal or session.</t>
    </r>
  </si>
  <si>
    <r>
      <t>8.2.1</t>
    </r>
    <r>
      <rPr>
        <sz val="9"/>
        <color theme="1"/>
        <rFont val="Arial"/>
        <family val="2"/>
      </rPr>
      <t xml:space="preserve"> Using strong cryptography, render all authentication credentials (such as passwords/phrases) unreadable during transmission and storage on all system components.</t>
    </r>
  </si>
  <si>
    <r>
      <t>8.2.2</t>
    </r>
    <r>
      <rPr>
        <sz val="9"/>
        <color theme="1"/>
        <rFont val="Arial"/>
        <family val="2"/>
      </rPr>
      <t xml:space="preserve"> Verify user identity before modifying any authentication credential—for example, performing password resets, provisioning new tokens, or generating new keys.</t>
    </r>
  </si>
  <si>
    <r>
      <t>8.2.4</t>
    </r>
    <r>
      <rPr>
        <sz val="9"/>
        <color theme="1"/>
        <rFont val="Arial"/>
        <family val="2"/>
      </rPr>
      <t xml:space="preserve"> Change user passwords/passphrases at least once every 90 days.</t>
    </r>
  </si>
  <si>
    <r>
      <t>8.8</t>
    </r>
    <r>
      <rPr>
        <sz val="9"/>
        <color rgb="FF000000"/>
        <rFont val="Arial"/>
        <family val="2"/>
      </rPr>
      <t xml:space="preserve"> Ensure that security policies and operational procedures for identification and authentication are </t>
    </r>
    <r>
      <rPr>
        <sz val="9"/>
        <color theme="1"/>
        <rFont val="Arial"/>
        <family val="2"/>
      </rPr>
      <t>documented</t>
    </r>
    <r>
      <rPr>
        <sz val="9"/>
        <color rgb="FF000000"/>
        <rFont val="Arial"/>
        <family val="2"/>
      </rPr>
      <t>, in use, and known to all affected parties.</t>
    </r>
  </si>
  <si>
    <r>
      <t>9.1</t>
    </r>
    <r>
      <rPr>
        <sz val="9"/>
        <color theme="1"/>
        <rFont val="Arial"/>
        <family val="2"/>
      </rPr>
      <t xml:space="preserve"> Use appropriate facility entry controls to limit and monitor physical access to systems in the cardholder data environment.</t>
    </r>
  </si>
  <si>
    <r>
      <t xml:space="preserve">9.1.3 </t>
    </r>
    <r>
      <rPr>
        <sz val="9"/>
        <color theme="1"/>
        <rFont val="Arial"/>
        <family val="2"/>
      </rPr>
      <t>Restrict physical access to wireless access points, gateways, handheld devices, networking/communications hardware, and telecommunication lines.</t>
    </r>
  </si>
  <si>
    <r>
      <t xml:space="preserve">9.4.1 </t>
    </r>
    <r>
      <rPr>
        <sz val="9"/>
        <color theme="1"/>
        <rFont val="Arial"/>
        <family val="2"/>
      </rPr>
      <t>Visitors are authorized before entering, and escorted at all times within, areas where cardholder data is processed or maintained.</t>
    </r>
  </si>
  <si>
    <r>
      <t>9.4.2</t>
    </r>
    <r>
      <rPr>
        <sz val="9"/>
        <color theme="1"/>
        <rFont val="Arial"/>
        <family val="2"/>
      </rPr>
      <t xml:space="preserve"> Visitors are identified and given a badge or other identification that expires and that visibly distinguishes the visitors from onsite personnel.</t>
    </r>
  </si>
  <si>
    <r>
      <t>9.4.3</t>
    </r>
    <r>
      <rPr>
        <sz val="9"/>
        <color theme="1"/>
        <rFont val="Arial"/>
        <family val="2"/>
      </rPr>
      <t xml:space="preserve"> Visitors are asked to surrender the badge or identification before leaving the facility or at the date of expiration.</t>
    </r>
  </si>
  <si>
    <r>
      <t>9.5</t>
    </r>
    <r>
      <rPr>
        <sz val="9"/>
        <color theme="1"/>
        <rFont val="Arial"/>
        <family val="2"/>
      </rPr>
      <t xml:space="preserve"> Physically secure all media.</t>
    </r>
  </si>
  <si>
    <r>
      <t>9.5.1</t>
    </r>
    <r>
      <rPr>
        <sz val="9"/>
        <color theme="1"/>
        <rFont val="Arial"/>
        <family val="2"/>
      </rPr>
      <t xml:space="preserve"> Store media backups in a secure location, preferably an off-site facility, such as an alternate or backup site, or a commercial storage facility. Review the location’s security at least annually.</t>
    </r>
  </si>
  <si>
    <r>
      <t>9.6</t>
    </r>
    <r>
      <rPr>
        <sz val="9"/>
        <color theme="1"/>
        <rFont val="Arial"/>
        <family val="2"/>
      </rPr>
      <t xml:space="preserve"> Maintain strict control over the internal or external distribution of any kind of media, including the following:</t>
    </r>
    <r>
      <rPr>
        <i/>
        <sz val="9"/>
        <color theme="1"/>
        <rFont val="Arial"/>
        <family val="2"/>
      </rPr>
      <t xml:space="preserve"> </t>
    </r>
  </si>
  <si>
    <r>
      <t>9.6.1</t>
    </r>
    <r>
      <rPr>
        <sz val="9"/>
        <color theme="1"/>
        <rFont val="Arial"/>
        <family val="2"/>
      </rPr>
      <t xml:space="preserve"> Classify media so the sensitivity of the data can be determined.</t>
    </r>
  </si>
  <si>
    <r>
      <t>9.6.2</t>
    </r>
    <r>
      <rPr>
        <sz val="9"/>
        <color theme="1"/>
        <rFont val="Arial"/>
        <family val="2"/>
      </rPr>
      <t xml:space="preserve"> Send the media by secured courier or other delivery method that can be accurately tracked.</t>
    </r>
  </si>
  <si>
    <r>
      <t>9.6.3</t>
    </r>
    <r>
      <rPr>
        <sz val="9"/>
        <color theme="1"/>
        <rFont val="Arial"/>
        <family val="2"/>
      </rPr>
      <t xml:space="preserve"> Ensure management approves any and all media that is moved from a secured area (including when media is distributed to individuals).</t>
    </r>
  </si>
  <si>
    <r>
      <t>9.7</t>
    </r>
    <r>
      <rPr>
        <sz val="9"/>
        <color theme="1"/>
        <rFont val="Arial"/>
        <family val="2"/>
      </rPr>
      <t xml:space="preserve"> Maintain strict control over the storage and accessibility of media.</t>
    </r>
  </si>
  <si>
    <r>
      <t xml:space="preserve">9.7.1 </t>
    </r>
    <r>
      <rPr>
        <sz val="9"/>
        <color theme="1"/>
        <rFont val="Arial"/>
        <family val="2"/>
      </rPr>
      <t>Properly maintain inventory logs of all media and conduct media inventories at least annually.</t>
    </r>
  </si>
  <si>
    <r>
      <t>9.8</t>
    </r>
    <r>
      <rPr>
        <sz val="9"/>
        <color theme="1"/>
        <rFont val="Arial"/>
        <family val="2"/>
      </rPr>
      <t xml:space="preserve"> Destroy media when it is no longer needed for business or legal reasons as follows:</t>
    </r>
  </si>
  <si>
    <r>
      <t>9.8.1</t>
    </r>
    <r>
      <rPr>
        <sz val="9"/>
        <color theme="1"/>
        <rFont val="Arial"/>
        <family val="2"/>
      </rPr>
      <t xml:space="preserve"> Shred, incinerate, or pulp hard-copy materials so that cardholder data cannot be reconstructed. Secure storage containers used for materials that are to be destroyed.</t>
    </r>
  </si>
  <si>
    <r>
      <t>9.8.2</t>
    </r>
    <r>
      <rPr>
        <sz val="9"/>
        <color theme="1"/>
        <rFont val="Arial"/>
        <family val="2"/>
      </rPr>
      <t xml:space="preserve"> Render cardholder data on electronic media unrecoverable so that cardholder data cannot be reconstructed.</t>
    </r>
  </si>
  <si>
    <r>
      <t>9.10</t>
    </r>
    <r>
      <rPr>
        <sz val="9"/>
        <color rgb="FF000000"/>
        <rFont val="Arial"/>
        <family val="2"/>
      </rPr>
      <t xml:space="preserve"> Ensure that security policies and operational procedures for restricting physical access to cardholder data are </t>
    </r>
    <r>
      <rPr>
        <sz val="9"/>
        <color theme="1"/>
        <rFont val="Arial"/>
        <family val="2"/>
      </rPr>
      <t>documented</t>
    </r>
    <r>
      <rPr>
        <sz val="9"/>
        <color rgb="FF000000"/>
        <rFont val="Arial"/>
        <family val="2"/>
      </rPr>
      <t>, in use, and known to all affected parties.</t>
    </r>
  </si>
  <si>
    <r>
      <t>10.1</t>
    </r>
    <r>
      <rPr>
        <sz val="9"/>
        <color theme="1"/>
        <rFont val="Arial"/>
        <family val="2"/>
      </rPr>
      <t xml:space="preserve"> Implement audit trails to link all access to system components to each individual user.</t>
    </r>
  </si>
  <si>
    <r>
      <t xml:space="preserve">10.2 </t>
    </r>
    <r>
      <rPr>
        <sz val="9"/>
        <color theme="1"/>
        <rFont val="Arial"/>
        <family val="2"/>
      </rPr>
      <t>Implement automated audit trails for all system components to reconstruct the following events:</t>
    </r>
  </si>
  <si>
    <r>
      <t>10.2.1</t>
    </r>
    <r>
      <rPr>
        <sz val="9"/>
        <color theme="1"/>
        <rFont val="Arial"/>
        <family val="2"/>
      </rPr>
      <t xml:space="preserve"> All individual user accesses to cardholder data</t>
    </r>
  </si>
  <si>
    <r>
      <t>10.2.2</t>
    </r>
    <r>
      <rPr>
        <sz val="9"/>
        <color theme="1"/>
        <rFont val="Arial"/>
        <family val="2"/>
      </rPr>
      <t xml:space="preserve"> All actions taken by any individual with root or administrative privileges</t>
    </r>
  </si>
  <si>
    <r>
      <t>10.2.3</t>
    </r>
    <r>
      <rPr>
        <sz val="9"/>
        <color theme="1"/>
        <rFont val="Arial"/>
        <family val="2"/>
      </rPr>
      <t xml:space="preserve"> Access to all audit trails</t>
    </r>
  </si>
  <si>
    <r>
      <t>10.2.4</t>
    </r>
    <r>
      <rPr>
        <sz val="9"/>
        <color theme="1"/>
        <rFont val="Arial"/>
        <family val="2"/>
      </rPr>
      <t xml:space="preserve"> Invalid logical access attempts</t>
    </r>
  </si>
  <si>
    <r>
      <t>10.2.5</t>
    </r>
    <r>
      <rPr>
        <sz val="9"/>
        <color theme="1"/>
        <rFont val="Arial"/>
        <family val="2"/>
      </rPr>
      <t xml:space="preserve"> Use of and changes to identification and authentication mechanisms—including but not limited to creation of new accounts and elevation of privileges—and all changes, additions, or deletions to accounts with root or administrative privileges</t>
    </r>
  </si>
  <si>
    <r>
      <t>10.2.6</t>
    </r>
    <r>
      <rPr>
        <sz val="9"/>
        <color theme="1"/>
        <rFont val="Arial"/>
        <family val="2"/>
      </rPr>
      <t xml:space="preserve"> Initialization, stopping, or pausing of the audit logs</t>
    </r>
  </si>
  <si>
    <r>
      <t>10.2.7</t>
    </r>
    <r>
      <rPr>
        <sz val="9"/>
        <color theme="1"/>
        <rFont val="Arial"/>
        <family val="2"/>
      </rPr>
      <t xml:space="preserve"> Creation and deletion of system-level objects</t>
    </r>
  </si>
  <si>
    <r>
      <t>10.3</t>
    </r>
    <r>
      <rPr>
        <sz val="9"/>
        <color theme="1"/>
        <rFont val="Arial"/>
        <family val="2"/>
      </rPr>
      <t xml:space="preserve"> Record at least the following audit trail entries for all system components for each event:</t>
    </r>
  </si>
  <si>
    <r>
      <t>10.3.1</t>
    </r>
    <r>
      <rPr>
        <sz val="9"/>
        <color theme="1"/>
        <rFont val="Arial"/>
        <family val="2"/>
      </rPr>
      <t xml:space="preserve"> User identification</t>
    </r>
  </si>
  <si>
    <r>
      <t>10.3.2</t>
    </r>
    <r>
      <rPr>
        <sz val="9"/>
        <color theme="1"/>
        <rFont val="Arial"/>
        <family val="2"/>
      </rPr>
      <t xml:space="preserve"> Type of event</t>
    </r>
  </si>
  <si>
    <r>
      <t>10.3.3</t>
    </r>
    <r>
      <rPr>
        <sz val="9"/>
        <color theme="1"/>
        <rFont val="Arial"/>
        <family val="2"/>
      </rPr>
      <t xml:space="preserve"> Date and time</t>
    </r>
  </si>
  <si>
    <r>
      <t xml:space="preserve">10.3.4 </t>
    </r>
    <r>
      <rPr>
        <sz val="9"/>
        <color theme="1"/>
        <rFont val="Arial"/>
        <family val="2"/>
      </rPr>
      <t>Success or failure indication</t>
    </r>
  </si>
  <si>
    <r>
      <t>10.3.5</t>
    </r>
    <r>
      <rPr>
        <sz val="9"/>
        <color theme="1"/>
        <rFont val="Arial"/>
        <family val="2"/>
      </rPr>
      <t xml:space="preserve"> Origination of event</t>
    </r>
  </si>
  <si>
    <r>
      <t>10.3.6</t>
    </r>
    <r>
      <rPr>
        <sz val="9"/>
        <color theme="1"/>
        <rFont val="Arial"/>
        <family val="2"/>
      </rPr>
      <t xml:space="preserve"> Identity or name of affected data, system component, or resource.</t>
    </r>
  </si>
  <si>
    <r>
      <t>10.4.1</t>
    </r>
    <r>
      <rPr>
        <sz val="9"/>
        <color theme="1"/>
        <rFont val="Arial"/>
        <family val="2"/>
      </rPr>
      <t xml:space="preserve"> Critical systems have the correct and consistent time.</t>
    </r>
  </si>
  <si>
    <r>
      <t>10.4.2</t>
    </r>
    <r>
      <rPr>
        <sz val="9"/>
        <color theme="1"/>
        <rFont val="Arial"/>
        <family val="2"/>
      </rPr>
      <t xml:space="preserve"> Time data is protected.</t>
    </r>
  </si>
  <si>
    <r>
      <t xml:space="preserve">10.4.3 </t>
    </r>
    <r>
      <rPr>
        <sz val="9"/>
        <color theme="1"/>
        <rFont val="Arial"/>
        <family val="2"/>
      </rPr>
      <t>Time settings are received from industry-accepted time sources.</t>
    </r>
  </si>
  <si>
    <r>
      <t>10.5</t>
    </r>
    <r>
      <rPr>
        <sz val="9"/>
        <color theme="1"/>
        <rFont val="Arial"/>
        <family val="2"/>
      </rPr>
      <t xml:space="preserve"> Secure audit trails so they cannot be altered.</t>
    </r>
  </si>
  <si>
    <r>
      <t xml:space="preserve">10.5.1 </t>
    </r>
    <r>
      <rPr>
        <sz val="9"/>
        <color theme="1"/>
        <rFont val="Arial"/>
        <family val="2"/>
      </rPr>
      <t>Limit viewing of audit trails to those with a job-related need.</t>
    </r>
  </si>
  <si>
    <r>
      <t xml:space="preserve">10.5.2 </t>
    </r>
    <r>
      <rPr>
        <sz val="9"/>
        <color theme="1"/>
        <rFont val="Arial"/>
        <family val="2"/>
      </rPr>
      <t>Protect audit trail files from unauthorized modifications.</t>
    </r>
  </si>
  <si>
    <r>
      <t xml:space="preserve">10.5.3 </t>
    </r>
    <r>
      <rPr>
        <sz val="9"/>
        <color theme="1"/>
        <rFont val="Arial"/>
        <family val="2"/>
      </rPr>
      <t>Promptly back up audit trail files to a centralized log server or media that is difficult to alter.</t>
    </r>
  </si>
  <si>
    <r>
      <t xml:space="preserve">10.5.4 </t>
    </r>
    <r>
      <rPr>
        <sz val="9"/>
        <color theme="1"/>
        <rFont val="Arial"/>
        <family val="2"/>
      </rPr>
      <t>Write logs for external-facing technologies onto a secure, centralized, internal log server or media device.</t>
    </r>
  </si>
  <si>
    <r>
      <t xml:space="preserve">10.5.5 </t>
    </r>
    <r>
      <rPr>
        <sz val="9"/>
        <color theme="1"/>
        <rFont val="Arial"/>
        <family val="2"/>
      </rPr>
      <t>Use file-integrity monitoring or change-detection software on logs to ensure that existing log data cannot be changed without generating alerts (although new data being added should not cause an alert).</t>
    </r>
  </si>
  <si>
    <r>
      <t>10.7</t>
    </r>
    <r>
      <rPr>
        <sz val="9"/>
        <color theme="1"/>
        <rFont val="Arial"/>
        <family val="2"/>
      </rPr>
      <t xml:space="preserve"> Retain audit trail history for at least one year, with a minimum of three months immediately available for analysis (for example, online, archived, or restorable from backup).</t>
    </r>
  </si>
  <si>
    <r>
      <t xml:space="preserve">11.1.1 </t>
    </r>
    <r>
      <rPr>
        <sz val="9"/>
        <color theme="1"/>
        <rFont val="Arial"/>
        <family val="2"/>
      </rPr>
      <t>Maintain an inventory of authorized wireless access points including a documented business justification.</t>
    </r>
  </si>
  <si>
    <r>
      <t xml:space="preserve">11.1.2 </t>
    </r>
    <r>
      <rPr>
        <sz val="9"/>
        <color theme="1"/>
        <rFont val="Arial"/>
        <family val="2"/>
      </rPr>
      <t>Implement incident response procedures in the event unauthorized wireless access points are detected.</t>
    </r>
  </si>
  <si>
    <r>
      <t>11.2.3</t>
    </r>
    <r>
      <rPr>
        <sz val="9"/>
        <color theme="1"/>
        <rFont val="Arial"/>
        <family val="2"/>
      </rPr>
      <t xml:space="preserve"> Perform internal and external scans, and rescans as needed, after any significant change. Scans must be performed by qualified personnel.</t>
    </r>
  </si>
  <si>
    <r>
      <t>11.3.1</t>
    </r>
    <r>
      <rPr>
        <sz val="9"/>
        <color theme="1"/>
        <rFont val="Arial"/>
        <family val="2"/>
      </rPr>
      <t xml:space="preserve"> Perform </t>
    </r>
    <r>
      <rPr>
        <i/>
        <sz val="9"/>
        <color theme="1"/>
        <rFont val="Arial"/>
        <family val="2"/>
      </rPr>
      <t>external</t>
    </r>
    <r>
      <rPr>
        <sz val="9"/>
        <color theme="1"/>
        <rFont val="Arial"/>
        <family val="2"/>
      </rPr>
      <t xml:space="preserve"> penetration testing at least annually and after any significant infrastructure or application upgrade or modification (such as an operating system upgrade, a sub-network added to the environment, or a web server added to the environment).</t>
    </r>
  </si>
  <si>
    <r>
      <t>11.3.2</t>
    </r>
    <r>
      <rPr>
        <sz val="9"/>
        <color theme="1"/>
        <rFont val="Arial"/>
        <family val="2"/>
      </rPr>
      <t xml:space="preserve"> Perform </t>
    </r>
    <r>
      <rPr>
        <i/>
        <sz val="9"/>
        <color theme="1"/>
        <rFont val="Arial"/>
        <family val="2"/>
      </rPr>
      <t>internal</t>
    </r>
    <r>
      <rPr>
        <sz val="9"/>
        <color theme="1"/>
        <rFont val="Arial"/>
        <family val="2"/>
      </rPr>
      <t xml:space="preserve"> penetration testing at least annually and after any significant infrastructure or application upgrade or modification (such as an operating system upgrade, a sub-network added to the environment, or a web server added to the environment). </t>
    </r>
  </si>
  <si>
    <r>
      <t xml:space="preserve">11.3.3 </t>
    </r>
    <r>
      <rPr>
        <sz val="9"/>
        <color theme="1"/>
        <rFont val="Arial"/>
        <family val="2"/>
      </rPr>
      <t>Exploitable vulnerabilities found during penetration testing are corrected and testing is repeated to verify the corrections.</t>
    </r>
  </si>
  <si>
    <r>
      <t>11.3.4</t>
    </r>
    <r>
      <rPr>
        <sz val="9"/>
        <color theme="1"/>
        <rFont val="Arial"/>
        <family val="2"/>
      </rPr>
      <t xml:space="preserve"> If segmentation is used to isolate the CDE from other networks, perform penetration tests at least annually and after any changes to segmentation controls/methods to verify that the segmentation methods are operational and effective, and isolate all out-of-scope systems from systems in the CDE.</t>
    </r>
  </si>
  <si>
    <r>
      <t xml:space="preserve">11.5.1 </t>
    </r>
    <r>
      <rPr>
        <sz val="9"/>
        <color theme="1"/>
        <rFont val="Arial"/>
        <family val="2"/>
      </rPr>
      <t>Implement a process to respond to any alerts generated by the change-detection solution.</t>
    </r>
  </si>
  <si>
    <r>
      <t>11.6</t>
    </r>
    <r>
      <rPr>
        <sz val="9"/>
        <color theme="1"/>
        <rFont val="Arial"/>
        <family val="2"/>
      </rPr>
      <t xml:space="preserve"> Ensure that security policies and operational procedures for security monitoring and testing are documented, in use, and known to all affected parties.</t>
    </r>
  </si>
  <si>
    <r>
      <t xml:space="preserve">12.1 </t>
    </r>
    <r>
      <rPr>
        <sz val="9"/>
        <color theme="1"/>
        <rFont val="Arial"/>
        <family val="2"/>
      </rPr>
      <t>Establish, publish, maintain, and disseminate a security policy.</t>
    </r>
  </si>
  <si>
    <r>
      <t xml:space="preserve">12.1.1 </t>
    </r>
    <r>
      <rPr>
        <sz val="9"/>
        <color theme="1"/>
        <rFont val="Arial"/>
        <family val="2"/>
      </rPr>
      <t>Review the security policy at least annually and update the policy when the environment changes.</t>
    </r>
  </si>
  <si>
    <r>
      <t>12.3.1</t>
    </r>
    <r>
      <rPr>
        <sz val="9"/>
        <color theme="1"/>
        <rFont val="Arial"/>
        <family val="2"/>
      </rPr>
      <t xml:space="preserve"> Explicit approval by authorized parties</t>
    </r>
  </si>
  <si>
    <r>
      <t xml:space="preserve">12.3.2 </t>
    </r>
    <r>
      <rPr>
        <sz val="9"/>
        <color theme="1"/>
        <rFont val="Arial"/>
        <family val="2"/>
      </rPr>
      <t>Authentication for use of the technology</t>
    </r>
  </si>
  <si>
    <r>
      <t xml:space="preserve">12.3.3 </t>
    </r>
    <r>
      <rPr>
        <sz val="9"/>
        <color theme="1"/>
        <rFont val="Arial"/>
        <family val="2"/>
      </rPr>
      <t>A list of all such devices and personnel with access</t>
    </r>
  </si>
  <si>
    <r>
      <t xml:space="preserve">12.3.4 </t>
    </r>
    <r>
      <rPr>
        <sz val="9"/>
        <color theme="1"/>
        <rFont val="Arial"/>
        <family val="2"/>
      </rPr>
      <t>A method to accurately and readily determine owner, contact information, and purpose (for example,</t>
    </r>
    <r>
      <rPr>
        <b/>
        <sz val="9"/>
        <color theme="1"/>
        <rFont val="Arial"/>
        <family val="2"/>
      </rPr>
      <t xml:space="preserve"> </t>
    </r>
    <r>
      <rPr>
        <sz val="9"/>
        <color theme="1"/>
        <rFont val="Arial"/>
        <family val="2"/>
      </rPr>
      <t>labeling, coding, and/or inventorying of devices)</t>
    </r>
  </si>
  <si>
    <r>
      <t xml:space="preserve">12.3.5 </t>
    </r>
    <r>
      <rPr>
        <sz val="9"/>
        <color theme="1"/>
        <rFont val="Arial"/>
        <family val="2"/>
      </rPr>
      <t>Acceptable uses of the technology</t>
    </r>
  </si>
  <si>
    <r>
      <t xml:space="preserve">12.3.6 </t>
    </r>
    <r>
      <rPr>
        <sz val="9"/>
        <color theme="1"/>
        <rFont val="Arial"/>
        <family val="2"/>
      </rPr>
      <t>Acceptable network locations for the technologies</t>
    </r>
  </si>
  <si>
    <r>
      <t xml:space="preserve">12.3.7 </t>
    </r>
    <r>
      <rPr>
        <sz val="9"/>
        <color theme="1"/>
        <rFont val="Arial"/>
        <family val="2"/>
      </rPr>
      <t>List of company-approved products</t>
    </r>
  </si>
  <si>
    <r>
      <t xml:space="preserve">12.3.8 </t>
    </r>
    <r>
      <rPr>
        <sz val="9"/>
        <color theme="1"/>
        <rFont val="Arial"/>
        <family val="2"/>
      </rPr>
      <t>Automatic disconnect of sessions for remote-access technologies after a specific period of inactivity</t>
    </r>
  </si>
  <si>
    <r>
      <t xml:space="preserve">12.3.9 </t>
    </r>
    <r>
      <rPr>
        <sz val="9"/>
        <color theme="1"/>
        <rFont val="Arial"/>
        <family val="2"/>
      </rPr>
      <t>Activation of remote-access technologies for vendors and business partners only when needed by vendors and business partners, with immediate deactivation after use</t>
    </r>
  </si>
  <si>
    <r>
      <t>12.5</t>
    </r>
    <r>
      <rPr>
        <sz val="9"/>
        <color theme="1"/>
        <rFont val="Arial"/>
        <family val="2"/>
      </rPr>
      <t xml:space="preserve"> Assign to an individual or team the following information security management responsibilities:</t>
    </r>
  </si>
  <si>
    <r>
      <t>12.5.1</t>
    </r>
    <r>
      <rPr>
        <sz val="9"/>
        <color theme="1"/>
        <rFont val="Arial"/>
        <family val="2"/>
      </rPr>
      <t xml:space="preserve"> Establish, document, and distribute security policies and procedures.</t>
    </r>
  </si>
  <si>
    <r>
      <t>12.5.2</t>
    </r>
    <r>
      <rPr>
        <sz val="9"/>
        <color theme="1"/>
        <rFont val="Arial"/>
        <family val="2"/>
      </rPr>
      <t xml:space="preserve"> Monitor and analyze security alerts and information, and distribute to appropriate personnel.</t>
    </r>
  </si>
  <si>
    <r>
      <t>12.5.3</t>
    </r>
    <r>
      <rPr>
        <sz val="9"/>
        <color theme="1"/>
        <rFont val="Arial"/>
        <family val="2"/>
      </rPr>
      <t xml:space="preserve"> Establish, document, and distribute security incident response and escalation procedures to ensure timely and effective handling of all situations.</t>
    </r>
  </si>
  <si>
    <r>
      <t>12.5.4</t>
    </r>
    <r>
      <rPr>
        <sz val="9"/>
        <color theme="1"/>
        <rFont val="Arial"/>
        <family val="2"/>
      </rPr>
      <t xml:space="preserve"> Administer user accounts, including additions, deletions, and modifications.</t>
    </r>
  </si>
  <si>
    <r>
      <t>12.5.5</t>
    </r>
    <r>
      <rPr>
        <sz val="9"/>
        <color theme="1"/>
        <rFont val="Arial"/>
        <family val="2"/>
      </rPr>
      <t xml:space="preserve"> Monitor and control all access to data.</t>
    </r>
  </si>
  <si>
    <r>
      <t>12.6.2</t>
    </r>
    <r>
      <rPr>
        <sz val="9"/>
        <color theme="1"/>
        <rFont val="Arial"/>
        <family val="2"/>
      </rPr>
      <t xml:space="preserve"> Require personnel to acknowledge at least annually that they have read and understood the security policy and procedures.</t>
    </r>
  </si>
  <si>
    <r>
      <t xml:space="preserve">12.8.3 </t>
    </r>
    <r>
      <rPr>
        <sz val="9"/>
        <color theme="1"/>
        <rFont val="Arial"/>
        <family val="2"/>
      </rPr>
      <t>Ensure there is an established process for engaging service providers including proper due diligence prior to engagement.</t>
    </r>
  </si>
  <si>
    <r>
      <t>12.8.4</t>
    </r>
    <r>
      <rPr>
        <sz val="9"/>
        <color theme="1"/>
        <rFont val="Arial"/>
        <family val="2"/>
      </rPr>
      <t xml:space="preserve"> Maintain a program to monitor service providers’ PCI DSS compliance status at least annually.</t>
    </r>
  </si>
  <si>
    <r>
      <t>12.8.5</t>
    </r>
    <r>
      <rPr>
        <sz val="9"/>
        <color theme="1"/>
        <rFont val="Arial"/>
        <family val="2"/>
      </rPr>
      <t xml:space="preserve"> Maintain information about which PCI DSS requirements are managed by each service provider, and which are managed by the entity.</t>
    </r>
  </si>
  <si>
    <r>
      <t>12.10</t>
    </r>
    <r>
      <rPr>
        <sz val="9"/>
        <color theme="1"/>
        <rFont val="Arial"/>
        <family val="2"/>
      </rPr>
      <t xml:space="preserve"> Implement an incident response plan. Be prepared to respond immediately to a system breach.</t>
    </r>
  </si>
  <si>
    <r>
      <t xml:space="preserve">12.10.3 </t>
    </r>
    <r>
      <rPr>
        <sz val="9"/>
        <color theme="1"/>
        <rFont val="Arial"/>
        <family val="2"/>
      </rPr>
      <t>Designate specific personnel to be available on a 24/7 basis to respond to alerts.</t>
    </r>
  </si>
  <si>
    <r>
      <t>12.10.4</t>
    </r>
    <r>
      <rPr>
        <sz val="9"/>
        <color theme="1"/>
        <rFont val="Arial"/>
        <family val="2"/>
      </rPr>
      <t xml:space="preserve"> Provide appropriate training to staff with security breach response responsibilities.</t>
    </r>
  </si>
  <si>
    <r>
      <t xml:space="preserve">12.10.5 </t>
    </r>
    <r>
      <rPr>
        <sz val="9"/>
        <color theme="1"/>
        <rFont val="Arial"/>
        <family val="2"/>
      </rPr>
      <t>Include alerts from security monitoring systems, including but not limited to intrusion-detection, intrusion-prevention, firewalls, and file-integrity monitoring systems.</t>
    </r>
  </si>
  <si>
    <r>
      <t xml:space="preserve">12.10.6 </t>
    </r>
    <r>
      <rPr>
        <sz val="9"/>
        <color theme="1"/>
        <rFont val="Arial"/>
        <family val="2"/>
      </rPr>
      <t>Develop a process to modify and evolve the incident response plan according to lessons learned and to incorporate industry developments.</t>
    </r>
  </si>
  <si>
    <r>
      <t xml:space="preserve">6.2 </t>
    </r>
    <r>
      <rPr>
        <sz val="9"/>
        <color theme="1"/>
        <rFont val="Arial"/>
        <family val="2"/>
      </rPr>
      <t>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t>
    </r>
  </si>
  <si>
    <r>
      <t xml:space="preserve">9.1.2 </t>
    </r>
    <r>
      <rPr>
        <sz val="9"/>
        <color theme="1"/>
        <rFont val="Arial"/>
        <family val="2"/>
      </rPr>
      <t>Implement physical and/or logical controls to restrict access to publicly accessible network jacks.
For example, network jacks located in public areas and areas accessible to visitors could be disabled and only enabled when network access is explicitly authorized. Alternatively, processes could be implemented to ensure that visitors are escorted at all times in areas with active network jacks.</t>
    </r>
  </si>
  <si>
    <r>
      <t>9.4</t>
    </r>
    <r>
      <rPr>
        <sz val="9"/>
        <color theme="1"/>
        <rFont val="Arial"/>
        <family val="2"/>
      </rPr>
      <t xml:space="preserve"> Implement procedures to identify and authorize visitors.
Procedures should include the following:</t>
    </r>
  </si>
  <si>
    <r>
      <t xml:space="preserve">12.3.10 </t>
    </r>
    <r>
      <rPr>
        <sz val="9"/>
        <color theme="1"/>
        <rFont val="Arial"/>
        <family val="2"/>
      </rPr>
      <t xml:space="preserve">For personnel accessing cardholder data via remote-access technologies, prohibit the copying, moving, and storage of cardholder data onto local hard drives and removable electronic media, unless explicitly authorized for a defined business need.
Where there is an authorized business need, the usage policies must require the data be protected in accordance with all applicable PCI DSS Requirements. </t>
    </r>
  </si>
  <si>
    <r>
      <rPr>
        <b/>
        <sz val="9"/>
        <color theme="1"/>
        <rFont val="Arial"/>
        <family val="2"/>
      </rPr>
      <t>9.4.4</t>
    </r>
    <r>
      <rPr>
        <sz val="9"/>
        <color theme="1"/>
        <rFont val="Arial"/>
        <family val="2"/>
      </rPr>
      <t xml:space="preserve"> A visitor log is used to maintain a physical audit trail of visitor activity to the facility as well as computer rooms and data centers where cardholder data is stored or transmitted.
Document the visitor’s name, the firm represented, and the onsite personnel authorizing physical access on the log.
Retain this log for a minimum of three months, unless otherwise restricted by law.</t>
    </r>
  </si>
  <si>
    <r>
      <t xml:space="preserve">6.5.6 </t>
    </r>
    <r>
      <rPr>
        <sz val="9"/>
        <color theme="1"/>
        <rFont val="Arial"/>
        <family val="2"/>
      </rPr>
      <t xml:space="preserve">All “high risk” vulnerabilities identified in the vulnerability identification process (as defined in PCI DSS Requirement 6.1).
</t>
    </r>
    <r>
      <rPr>
        <b/>
        <sz val="9"/>
        <color theme="1"/>
        <rFont val="Arial"/>
        <family val="2"/>
      </rPr>
      <t/>
    </r>
  </si>
  <si>
    <r>
      <t>11.4</t>
    </r>
    <r>
      <rPr>
        <sz val="9"/>
        <color theme="1"/>
        <rFont val="Arial"/>
        <family val="2"/>
      </rPr>
      <t xml:space="preserve"> 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t>
    </r>
  </si>
  <si>
    <r>
      <t xml:space="preserve">1.3 </t>
    </r>
    <r>
      <rPr>
        <sz val="9"/>
        <color theme="1"/>
        <rFont val="Arial"/>
        <family val="2"/>
      </rPr>
      <t>Prohibit direct public access between the Internet and any system component in the cardholder data environment.</t>
    </r>
  </si>
  <si>
    <r>
      <t xml:space="preserve">1.2 </t>
    </r>
    <r>
      <rPr>
        <sz val="9"/>
        <color theme="1"/>
        <rFont val="Arial"/>
        <family val="2"/>
      </rPr>
      <t xml:space="preserve">Build firewall and router configurations that restrict connections between untrusted networks and any system components in the cardholder data environment.
</t>
    </r>
    <r>
      <rPr>
        <b/>
        <i/>
        <sz val="9"/>
        <color theme="1"/>
        <rFont val="Arial"/>
        <family val="2"/>
      </rPr>
      <t>Note:</t>
    </r>
    <r>
      <rPr>
        <b/>
        <sz val="9"/>
        <color theme="1"/>
        <rFont val="Arial"/>
        <family val="2"/>
      </rPr>
      <t xml:space="preserve"> </t>
    </r>
    <r>
      <rPr>
        <i/>
        <sz val="9"/>
        <color theme="1"/>
        <rFont val="Arial"/>
        <family val="2"/>
      </rPr>
      <t>An “untrusted network” is any network that is external to the networks belonging to the entity under review, and/or which is out of the entity's ability to control or manage.</t>
    </r>
  </si>
  <si>
    <r>
      <t>2.2.1</t>
    </r>
    <r>
      <rPr>
        <sz val="9"/>
        <color theme="1"/>
        <rFont val="Arial"/>
        <family val="2"/>
      </rPr>
      <t xml:space="preserve"> Implement only one primary function per server to prevent functions that require different security levels from co-existing on the same server. (For example, web servers, database servers, and DNS should be implemented on separate servers.)
</t>
    </r>
    <r>
      <rPr>
        <b/>
        <i/>
        <sz val="9"/>
        <color theme="1"/>
        <rFont val="Arial"/>
        <family val="2"/>
      </rPr>
      <t xml:space="preserve">Note: </t>
    </r>
    <r>
      <rPr>
        <i/>
        <sz val="9"/>
        <color theme="1"/>
        <rFont val="Arial"/>
        <family val="2"/>
      </rPr>
      <t>Where virtualization technologies are in use, implement only one primary function per virtual system component.</t>
    </r>
  </si>
  <si>
    <r>
      <t>3.5</t>
    </r>
    <r>
      <rPr>
        <sz val="9"/>
        <color theme="1"/>
        <rFont val="Arial"/>
        <family val="2"/>
      </rPr>
      <t xml:space="preserve"> Document and implement procedures to protect keys used to secure stored cardholder data against disclosure and misuse:
</t>
    </r>
    <r>
      <rPr>
        <b/>
        <i/>
        <sz val="9"/>
        <color theme="1"/>
        <rFont val="Arial"/>
        <family val="2"/>
      </rPr>
      <t>Note:</t>
    </r>
    <r>
      <rPr>
        <i/>
        <sz val="9"/>
        <color theme="1"/>
        <rFont val="Arial"/>
        <family val="2"/>
      </rPr>
      <t xml:space="preserve"> This requirement applies to keys used to encrypt stored cardholder data, and also applies to key-encrypting keys used to protect data-encrypting keys—such key-encrypting keys must be at least as strong as the data-encrypting key.</t>
    </r>
  </si>
  <si>
    <r>
      <t>3.6</t>
    </r>
    <r>
      <rPr>
        <sz val="9"/>
        <color theme="1"/>
        <rFont val="Arial"/>
        <family val="2"/>
      </rPr>
      <t xml:space="preserve"> Fully document and implement all key-management processes and procedures for cryptographic keys used for encryption of cardholder data, including the following:
</t>
    </r>
    <r>
      <rPr>
        <b/>
        <i/>
        <sz val="9"/>
        <color theme="1"/>
        <rFont val="Arial"/>
        <family val="2"/>
      </rPr>
      <t>Note:</t>
    </r>
    <r>
      <rPr>
        <i/>
        <sz val="9"/>
        <color theme="1"/>
        <rFont val="Arial"/>
        <family val="2"/>
      </rPr>
      <t xml:space="preserve"> Numerous industry standards for key management are available from various resources including NIST, which can be found at http://csrc.nist.gov.</t>
    </r>
  </si>
  <si>
    <r>
      <t xml:space="preserve">3.6.5 </t>
    </r>
    <r>
      <rPr>
        <sz val="9"/>
        <color theme="1"/>
        <rFont val="Arial"/>
        <family val="2"/>
      </rPr>
      <t xml:space="preserve">Retirement or replacement (for example, archiving, destruction, and/or revocation) of keys as deemed necessary when the integrity of the key has been weakened (for example, departure of an employee with knowledge of a clear-text key component), or keys are suspected of being compromised.
</t>
    </r>
    <r>
      <rPr>
        <b/>
        <i/>
        <sz val="9"/>
        <color theme="1"/>
        <rFont val="Arial"/>
        <family val="2"/>
      </rPr>
      <t>Note:</t>
    </r>
    <r>
      <rPr>
        <i/>
        <sz val="9"/>
        <color theme="1"/>
        <rFont val="Arial"/>
        <family val="2"/>
      </rPr>
      <t xml:space="preserve"> If retired or replaced cryptographic keys need to be retained, these keys must be securely archived (for example, by using a key-encryption key). Archived cryptographic keys should only be used for decryption/verification purposes.</t>
    </r>
  </si>
  <si>
    <r>
      <t>3.6.6</t>
    </r>
    <r>
      <rPr>
        <sz val="9"/>
        <color theme="1"/>
        <rFont val="Arial"/>
        <family val="2"/>
      </rPr>
      <t xml:space="preserve"> If manual clear-text cryptographic key-management operations are used, these operations must be managed using split knowledge and dual control.
</t>
    </r>
    <r>
      <rPr>
        <b/>
        <i/>
        <sz val="9"/>
        <color theme="1"/>
        <rFont val="Arial"/>
        <family val="2"/>
      </rPr>
      <t>Note:</t>
    </r>
    <r>
      <rPr>
        <i/>
        <sz val="9"/>
        <color theme="1"/>
        <rFont val="Arial"/>
        <family val="2"/>
      </rPr>
      <t xml:space="preserve"> Examples of manual key-management operations include, but are not limited to: key generation, transmission, loading, storage and destruction.</t>
    </r>
  </si>
  <si>
    <r>
      <t>5.3</t>
    </r>
    <r>
      <rPr>
        <sz val="9"/>
        <color theme="1"/>
        <rFont val="Arial"/>
        <family val="2"/>
      </rPr>
      <t xml:space="preserve"> Ensure that anti-virus mechanisms are actively running and cannot be disabled or altered by users, unless specifically authorized by management on a case-by-case basis for a limited time period.</t>
    </r>
    <r>
      <rPr>
        <b/>
        <sz val="9"/>
        <color theme="1"/>
        <rFont val="Arial"/>
        <family val="2"/>
      </rPr>
      <t xml:space="preserve"> 
</t>
    </r>
    <r>
      <rPr>
        <b/>
        <i/>
        <sz val="9"/>
        <color theme="1"/>
        <rFont val="Arial"/>
        <family val="2"/>
      </rPr>
      <t xml:space="preserve">Note: </t>
    </r>
    <r>
      <rPr>
        <i/>
        <sz val="9"/>
        <color theme="1"/>
        <rFont val="Arial"/>
        <family val="2"/>
      </rPr>
      <t>Anti-virus solutions may be temporarily disabled only if there is legitimate technical need, as authorized by management on a case-by-case basis. If anti-virus protection needs to be disabled for a specific purpose, it must be formally authorized. Additional security measures may also need to be implemented for the period of time during which anti-virus protection is not active.</t>
    </r>
  </si>
  <si>
    <r>
      <t xml:space="preserve">6.1 </t>
    </r>
    <r>
      <rPr>
        <sz val="9"/>
        <color theme="1"/>
        <rFont val="Arial"/>
        <family val="2"/>
      </rPr>
      <t xml:space="preserve">Establish a process to identify security vulnerabilities, using reputable outside sources for security vulnerability information, and assign a risk ranking (for example, as “high,” “medium,” or “low”) to newly discovered security vulnerabilities.
</t>
    </r>
    <r>
      <rPr>
        <b/>
        <i/>
        <sz val="9"/>
        <color theme="1"/>
        <rFont val="Arial"/>
        <family val="2"/>
      </rPr>
      <t>Note:</t>
    </r>
    <r>
      <rPr>
        <i/>
        <sz val="9"/>
        <color theme="1"/>
        <rFont val="Arial"/>
        <family val="2"/>
      </rPr>
      <t xml:space="preserve"> Risk rankings should be based on industry best practices as well as consideration of potential impact. For example, criteria for ranking vulnerabilities may include consideration of the CVSS base score, and/or the classification by the vendor, and/or type of systems affected.
Methods for evaluating vulnerabilities and assigning risk ratings will vary based on an organization’s environment and risk-assessment strategy. Risk rankings should, at a minimum, identify all vulnerabilities considered to be a “high risk” to the environment. In addition to the risk ranking, vulnerabilities may be considered “critical” if they pose an imminent threat to the environment, impact critical systems, and/or would result in a potential compromise if not addressed. Examples of critical systems may include security systems, public-facing devices and systems, databases, and other systems that store, process, or transmit cardholder data.</t>
    </r>
  </si>
  <si>
    <r>
      <rPr>
        <b/>
        <i/>
        <sz val="9"/>
        <color indexed="8"/>
        <rFont val="Arial"/>
        <family val="2"/>
      </rPr>
      <t>Note:</t>
    </r>
    <r>
      <rPr>
        <i/>
        <sz val="9"/>
        <color indexed="8"/>
        <rFont val="Arial"/>
        <family val="2"/>
      </rPr>
      <t xml:space="preserve"> </t>
    </r>
    <r>
      <rPr>
        <i/>
        <sz val="9"/>
        <color theme="1"/>
        <rFont val="Arial"/>
        <family val="2"/>
      </rPr>
      <t>Requirements 6.5.7 through 6.5.10, below, apply to web applications and application interfaces
(internal or external):</t>
    </r>
  </si>
  <si>
    <r>
      <t xml:space="preserve">9.9.2 </t>
    </r>
    <r>
      <rPr>
        <sz val="9"/>
        <color theme="1"/>
        <rFont val="Arial"/>
        <family val="2"/>
      </rPr>
      <t xml:space="preserve">Periodically inspect device surfaces to detect tampering (for example, addition of card skimmers to devices), or substitution (for example, by checking the serial number or other device characteristics to verify it has not been swapped with a fraudulent device).
</t>
    </r>
    <r>
      <rPr>
        <b/>
        <i/>
        <sz val="9"/>
        <color theme="1"/>
        <rFont val="Arial"/>
        <family val="2"/>
      </rPr>
      <t>Note:</t>
    </r>
    <r>
      <rPr>
        <i/>
        <sz val="9"/>
        <color theme="1"/>
        <rFont val="Arial"/>
        <family val="2"/>
      </rPr>
      <t xml:space="preserve"> Examples of signs that a device might have been tampered with or substituted include unexpected attachments or cables plugged into the device, missing or changed security labels, broken or differently colored casing, or changes to the serial number or other external markings.</t>
    </r>
  </si>
  <si>
    <r>
      <t xml:space="preserve">10.4 </t>
    </r>
    <r>
      <rPr>
        <sz val="9"/>
        <color theme="1"/>
        <rFont val="Arial"/>
        <family val="2"/>
      </rPr>
      <t xml:space="preserve">Using time-synchronization technology, synchronize all critical system clocks and times and ensure that the following is implemented for acquiring, distributing, and storing time.
</t>
    </r>
    <r>
      <rPr>
        <b/>
        <i/>
        <sz val="9"/>
        <color theme="1"/>
        <rFont val="Arial"/>
        <family val="2"/>
      </rPr>
      <t>Note:</t>
    </r>
    <r>
      <rPr>
        <i/>
        <sz val="9"/>
        <color theme="1"/>
        <rFont val="Arial"/>
        <family val="2"/>
      </rPr>
      <t xml:space="preserve"> One example of time synchronization technology is Network Time Protocol (NTP).</t>
    </r>
  </si>
  <si>
    <r>
      <t xml:space="preserve">10.6 </t>
    </r>
    <r>
      <rPr>
        <sz val="9"/>
        <color theme="1"/>
        <rFont val="Arial"/>
        <family val="2"/>
      </rPr>
      <t xml:space="preserve">Review logs and security events for all system components to identify anomalies or suspicious activity.
</t>
    </r>
    <r>
      <rPr>
        <b/>
        <sz val="9"/>
        <color theme="1"/>
        <rFont val="Arial"/>
        <family val="2"/>
      </rPr>
      <t xml:space="preserve">
</t>
    </r>
    <r>
      <rPr>
        <b/>
        <i/>
        <sz val="9"/>
        <color theme="1"/>
        <rFont val="Arial"/>
        <family val="2"/>
      </rPr>
      <t xml:space="preserve">Note: </t>
    </r>
    <r>
      <rPr>
        <i/>
        <sz val="9"/>
        <color theme="1"/>
        <rFont val="Arial"/>
        <family val="2"/>
      </rPr>
      <t>Log harvesting, parsing, and alerting tools may be used to meet this Requirement.</t>
    </r>
  </si>
  <si>
    <r>
      <t xml:space="preserve">11.2 </t>
    </r>
    <r>
      <rPr>
        <sz val="9"/>
        <color theme="1"/>
        <rFont val="Arial"/>
        <family val="2"/>
      </rPr>
      <t>Run internal and external network vulnerability scans at least quarterly and</t>
    </r>
    <r>
      <rPr>
        <b/>
        <sz val="9"/>
        <color theme="1"/>
        <rFont val="Arial"/>
        <family val="2"/>
      </rPr>
      <t xml:space="preserve"> </t>
    </r>
    <r>
      <rPr>
        <sz val="9"/>
        <color theme="1"/>
        <rFont val="Arial"/>
        <family val="2"/>
      </rPr>
      <t xml:space="preserve">after any significant change in the network (such as new system component installations, changes in network topology, firewall rule modifications, product upgrades).
</t>
    </r>
    <r>
      <rPr>
        <i/>
        <sz val="9"/>
        <color theme="1"/>
        <rFont val="Arial"/>
        <family val="2"/>
      </rPr>
      <t xml:space="preserve">
</t>
    </r>
    <r>
      <rPr>
        <b/>
        <i/>
        <sz val="9"/>
        <color theme="1"/>
        <rFont val="Arial"/>
        <family val="2"/>
      </rPr>
      <t>Note:</t>
    </r>
    <r>
      <rPr>
        <i/>
        <sz val="9"/>
        <color theme="1"/>
        <rFont val="Arial"/>
        <family val="2"/>
      </rPr>
      <t xml:space="preserv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t>
    </r>
  </si>
  <si>
    <r>
      <t xml:space="preserve">11.2.2 </t>
    </r>
    <r>
      <rPr>
        <sz val="9"/>
        <color theme="1"/>
        <rFont val="Arial"/>
        <family val="2"/>
      </rPr>
      <t xml:space="preserve">Perform quarterly external vulnerability scans, via an Approved Scanning Vendor (ASV) approved by the Payment Card Industry Security Standards Council (PCI SSC). Perform rescans as needed, until passing scans are achieved.
</t>
    </r>
    <r>
      <rPr>
        <b/>
        <i/>
        <sz val="9"/>
        <color theme="1"/>
        <rFont val="Arial"/>
        <family val="2"/>
      </rPr>
      <t>Note:</t>
    </r>
    <r>
      <rPr>
        <i/>
        <sz val="9"/>
        <color theme="1"/>
        <rFont val="Arial"/>
        <family val="2"/>
      </rPr>
      <t xml:space="preserve"> Quarterly external vulnerability scans must be performed by an Approved Scanning Vendor (ASV), approved by the Payment Card Industry Security Standards Council (PCI SSC). Refer to the ASV Program Guide published on the PCI SSC website for scan customer responsibilities, scan preparation, etc.</t>
    </r>
  </si>
  <si>
    <r>
      <t>11.5</t>
    </r>
    <r>
      <rPr>
        <sz val="9"/>
        <color theme="1"/>
        <rFont val="Arial"/>
        <family val="2"/>
      </rPr>
      <t xml:space="preserve"> Deploy a change-detection mechanism (for example, file-integrity monitoring tools) to alert personnel to unauthorized modification (including changes, additions, and deletions) of critical system files, configuration files, or content files; and configure the software to perform critical file comparisons at least weekly.
</t>
    </r>
    <r>
      <rPr>
        <b/>
        <i/>
        <sz val="9"/>
        <color theme="1"/>
        <rFont val="Arial"/>
        <family val="2"/>
      </rPr>
      <t>Note:</t>
    </r>
    <r>
      <rPr>
        <i/>
        <sz val="9"/>
        <color theme="1"/>
        <rFont val="Arial"/>
        <family val="2"/>
      </rPr>
      <t xml:space="preserve"> For change-detection purposes, critical files are usually those that do not regularly change, but the modification of which could indicate a system compromise or risk of compromise. Change-detection mechanisms such as file-integrity monitoring products usually come pre-configured with critical files for the related operating system. Other critical files, such as those for custom applications, must be evaluated and defined by the entity (that is, the merchant or service provider).</t>
    </r>
  </si>
  <si>
    <r>
      <t>12.6.1</t>
    </r>
    <r>
      <rPr>
        <sz val="9"/>
        <color theme="1"/>
        <rFont val="Arial"/>
        <family val="2"/>
      </rPr>
      <t xml:space="preserve"> Educate personnel upon hire and at least annually.
</t>
    </r>
    <r>
      <rPr>
        <b/>
        <i/>
        <sz val="9"/>
        <color theme="1"/>
        <rFont val="Arial"/>
        <family val="2"/>
      </rPr>
      <t xml:space="preserve">Note: </t>
    </r>
    <r>
      <rPr>
        <i/>
        <sz val="9"/>
        <color theme="1"/>
        <rFont val="Arial"/>
        <family val="2"/>
      </rPr>
      <t>Methods can vary depending on the role of the personnel and their level of access to the cardholder data.</t>
    </r>
  </si>
  <si>
    <r>
      <t>12.7</t>
    </r>
    <r>
      <rPr>
        <sz val="9"/>
        <color theme="1"/>
        <rFont val="Arial"/>
        <family val="2"/>
      </rPr>
      <t xml:space="preserve"> Screen potential personnel prior to hire to minimize the risk of attacks from internal sources. (Examples of background checks include previous employment history, criminal record, credit history, and reference checks.)
</t>
    </r>
    <r>
      <rPr>
        <i/>
        <sz val="9"/>
        <color theme="1"/>
        <rFont val="Arial"/>
        <family val="2"/>
      </rPr>
      <t xml:space="preserve">
</t>
    </r>
    <r>
      <rPr>
        <b/>
        <i/>
        <sz val="9"/>
        <color theme="1"/>
        <rFont val="Arial"/>
        <family val="2"/>
      </rPr>
      <t>Note:</t>
    </r>
    <r>
      <rPr>
        <i/>
        <sz val="9"/>
        <color theme="1"/>
        <rFont val="Arial"/>
        <family val="2"/>
      </rPr>
      <t xml:space="preserve"> For those potential personnel to be hired for certain positions such as store cashiers who only have access to one card number at a time when facilitating a transaction, this requirement is a recommendation only.</t>
    </r>
  </si>
  <si>
    <r>
      <t xml:space="preserve">12.8.2 </t>
    </r>
    <r>
      <rPr>
        <sz val="9"/>
        <color theme="1"/>
        <rFont val="Arial"/>
        <family val="2"/>
      </rPr>
      <t xml:space="preserve">Maintain a written agreement that includes an acknowledgement that the service providers are responsible for the security of cardholder data the service providers possess or otherwise store, process or transmit on behalf of the customer, or to the extent that they could impact the security of the customer’s cardholder data environment.
</t>
    </r>
    <r>
      <rPr>
        <i/>
        <sz val="9"/>
        <color theme="1"/>
        <rFont val="Arial"/>
        <family val="2"/>
      </rPr>
      <t xml:space="preserve">
</t>
    </r>
    <r>
      <rPr>
        <b/>
        <i/>
        <sz val="9"/>
        <color theme="1"/>
        <rFont val="Arial"/>
        <family val="2"/>
      </rPr>
      <t>Note:</t>
    </r>
    <r>
      <rPr>
        <i/>
        <sz val="9"/>
        <color theme="1"/>
        <rFont val="Arial"/>
        <family val="2"/>
      </rPr>
      <t xml:space="preserve"> The exact wording of an acknowledgement will depend on the agreement between the two parties, the details of the service being provided, and the responsibilities assigned to each party. The acknowledgement does not have to include the exact wording provided in this requirement.</t>
    </r>
  </si>
  <si>
    <r>
      <rPr>
        <b/>
        <sz val="9"/>
        <color indexed="8"/>
        <rFont val="Arial"/>
        <family val="2"/>
      </rPr>
      <t>2.1.1</t>
    </r>
    <r>
      <rPr>
        <sz val="9"/>
        <color indexed="8"/>
        <rFont val="Arial"/>
        <family val="2"/>
      </rPr>
      <t xml:space="preserve"> </t>
    </r>
    <r>
      <rPr>
        <sz val="9"/>
        <color theme="1"/>
        <rFont val="Arial"/>
        <family val="2"/>
      </rPr>
      <t>For wireless environments connected to the cardholder data environment or transmitting cardholder data, change ALL wireless vendor defaults at installation, including but not limited to default wireless encryption keys, passwords, and SNMP community strings.</t>
    </r>
  </si>
  <si>
    <r>
      <t xml:space="preserve">Status
</t>
    </r>
    <r>
      <rPr>
        <b/>
        <i/>
        <sz val="10"/>
        <rFont val="Arial"/>
        <family val="2"/>
      </rPr>
      <t>Please enter "yes" 
if fully compliant with the requirement</t>
    </r>
  </si>
  <si>
    <r>
      <t xml:space="preserve">3.1 </t>
    </r>
    <r>
      <rPr>
        <sz val="9"/>
        <color theme="1"/>
        <rFont val="Arial"/>
        <family val="2"/>
      </rPr>
      <t>Keep cardholder data storage to a minimum by implementing data retention and disposal policies, procedures and processes that include at least the following for all cardholder data (CHD) storage:
•  Limiting data storage amount and retention time to that which is required for legal, regulatory, and/or business requirements
•  Specific retention requirements for cardholder data
•  Processes for secure deletion of data when no longer needed
•  A quarterly process for identifying and securely deleting stored cardholder data that exceeds defined retention.</t>
    </r>
  </si>
  <si>
    <r>
      <t xml:space="preserve">3.2.1 </t>
    </r>
    <r>
      <rPr>
        <sz val="9"/>
        <color theme="1"/>
        <rFont val="Arial"/>
        <family val="2"/>
      </rPr>
      <t xml:space="preserve">Do not store the full contents of any track (from the magnetic stripe located on the back of a card, equivalent data contained on a chip, or elsewhere) after authorization. This data is alternatively called full track, track, track 1, track 2, and magnetic-stripe data.
</t>
    </r>
    <r>
      <rPr>
        <i/>
        <sz val="9"/>
        <color theme="1"/>
        <rFont val="Arial"/>
        <family val="2"/>
      </rPr>
      <t xml:space="preserve">
</t>
    </r>
    <r>
      <rPr>
        <b/>
        <i/>
        <sz val="9"/>
        <color theme="1"/>
        <rFont val="Arial"/>
        <family val="2"/>
      </rPr>
      <t>Note:</t>
    </r>
    <r>
      <rPr>
        <i/>
        <sz val="9"/>
        <color theme="1"/>
        <rFont val="Arial"/>
        <family val="2"/>
      </rPr>
      <t xml:space="preserve"> In the normal course of business, the following data elements from the magnetic stripe may need to be retained: 
•  The cardholder’s name 
•  Primary account number (PAN) 
•  Expiration date 
•  Service code 
To minimize risk, store only these data elements as needed for business.</t>
    </r>
  </si>
  <si>
    <r>
      <t xml:space="preserve">3.2 </t>
    </r>
    <r>
      <rPr>
        <sz val="9"/>
        <color theme="1"/>
        <rFont val="Arial"/>
        <family val="2"/>
      </rPr>
      <t>Do not store sensitive authentication data after authorization (even if encrypted). If sensitive authentication data is received, render all data unrecoverable upon completion of the authorization process.
It is permissible for issuers and companies that support issuing services to store sensitive authentication data if:
•  There is a business justification and 
•  The data is stored securely.
Sensitive authentication data includes the data as cited in the following Requirements 3.2.1 through 3.2.3:</t>
    </r>
  </si>
  <si>
    <r>
      <t>3.4</t>
    </r>
    <r>
      <rPr>
        <sz val="9"/>
        <color theme="1"/>
        <rFont val="Arial"/>
        <family val="2"/>
      </rPr>
      <t xml:space="preserve"> Render PAN unreadable anywhere it is stored (including on portable digital media, backup media, and in logs) by using any of the following approaches:
•  One-way hashes based on strong cryptography, (hash must be of the entire PAN)
•  Truncation (hashing cannot be used to replace the truncated segment of PAN)
•  Index tokens and pads (pads must be securely stored)
•  Strong cryptography with associated key-management processes and procedures.
</t>
    </r>
    <r>
      <rPr>
        <b/>
        <i/>
        <sz val="9"/>
        <color theme="1"/>
        <rFont val="Arial"/>
        <family val="2"/>
      </rPr>
      <t>Note:</t>
    </r>
    <r>
      <rPr>
        <i/>
        <sz val="9"/>
        <color theme="1"/>
        <rFont val="Arial"/>
        <family val="2"/>
      </rPr>
      <t xml:space="preserve"> It is a relatively trivial effort for a malicious individual to reconstruct original PAN data if they have access to both the truncated and hashed version of a PAN. Where hashed and truncated versions of the same PAN are present in an entity’s environment, additional controls must be in place to ensure that the hashed and truncated versions cannot be correlated to reconstruct the original PAN.</t>
    </r>
  </si>
  <si>
    <r>
      <t xml:space="preserve">5.2 </t>
    </r>
    <r>
      <rPr>
        <sz val="9"/>
        <color theme="1"/>
        <rFont val="Arial"/>
        <family val="2"/>
      </rPr>
      <t>Ensure that all anti-virus mechanisms are maintained as follows:
•  Are kept current, 
•  Perform periodic scans
•  Generate audit logs which are retained per PCI DSS Requirement 10.7.</t>
    </r>
  </si>
  <si>
    <r>
      <t>6.3</t>
    </r>
    <r>
      <rPr>
        <sz val="9"/>
        <color theme="1"/>
        <rFont val="Arial"/>
        <family val="2"/>
      </rPr>
      <t xml:space="preserve"> 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t>
    </r>
    <r>
      <rPr>
        <i/>
        <sz val="9"/>
        <color theme="1"/>
        <rFont val="Arial"/>
        <family val="2"/>
      </rPr>
      <t xml:space="preserve">
</t>
    </r>
    <r>
      <rPr>
        <b/>
        <i/>
        <sz val="9"/>
        <color theme="1"/>
        <rFont val="Arial"/>
        <family val="2"/>
      </rPr>
      <t>Note</t>
    </r>
    <r>
      <rPr>
        <i/>
        <sz val="9"/>
        <color theme="1"/>
        <rFont val="Arial"/>
        <family val="2"/>
      </rPr>
      <t>: This applies to all software developed internally as well as bespoke or custom software developed by a third party.</t>
    </r>
  </si>
  <si>
    <r>
      <t xml:space="preserve">6.3.2 </t>
    </r>
    <r>
      <rPr>
        <sz val="9"/>
        <color theme="1"/>
        <rFont val="Arial"/>
        <family val="2"/>
      </rPr>
      <t xml:space="preserve">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t>
    </r>
    <r>
      <rPr>
        <b/>
        <i/>
        <sz val="9"/>
        <color theme="1"/>
        <rFont val="Arial"/>
        <family val="2"/>
      </rPr>
      <t>Note</t>
    </r>
    <r>
      <rPr>
        <i/>
        <sz val="9"/>
        <color theme="1"/>
        <rFont val="Arial"/>
        <family val="2"/>
      </rPr>
      <t>: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t>
    </r>
  </si>
  <si>
    <r>
      <rPr>
        <b/>
        <i/>
        <sz val="9"/>
        <color indexed="8"/>
        <rFont val="Arial"/>
        <family val="2"/>
      </rPr>
      <t>Note:</t>
    </r>
    <r>
      <rPr>
        <i/>
        <sz val="9"/>
        <color indexed="8"/>
        <rFont val="Arial"/>
        <family val="2"/>
      </rPr>
      <t xml:space="preserve"> </t>
    </r>
    <r>
      <rPr>
        <i/>
        <sz val="9"/>
        <color theme="1"/>
        <rFont val="Arial"/>
        <family val="2"/>
      </rPr>
      <t>Requirements 6.5.1 through 6.5.6, below, apply to all applications (internal or external).</t>
    </r>
  </si>
  <si>
    <r>
      <t xml:space="preserve">7.1.1 </t>
    </r>
    <r>
      <rPr>
        <sz val="9"/>
        <color theme="1"/>
        <rFont val="Arial"/>
        <family val="2"/>
      </rPr>
      <t>Define access needs for each role, including:
•  System components and data resources that each role needs to access for their job function
•  Level of privilege required (for example, user, administrator, etc.) for accessing resources.</t>
    </r>
  </si>
  <si>
    <r>
      <t>8.2</t>
    </r>
    <r>
      <rPr>
        <sz val="9"/>
        <color theme="1"/>
        <rFont val="Arial"/>
        <family val="2"/>
      </rPr>
      <t xml:space="preserve"> In addition to assigning a unique ID, ensure proper user-authentication management for non-consumer users and administrators on all system components by employing at least one of the following methods to authenticate all users:
•  Something you know, such as a password or passphrase
•  Something you have, such as a token device or smart card
•  Something you are, such as a biometric.</t>
    </r>
  </si>
  <si>
    <r>
      <t>8.5</t>
    </r>
    <r>
      <rPr>
        <sz val="9"/>
        <color theme="1"/>
        <rFont val="Arial"/>
        <family val="2"/>
      </rPr>
      <t xml:space="preserve"> Do not use group, shared, or generic IDs, passwords, or other authentication methods as follows:
•  Generic user IDs are disabled or removed.
•  Shared user IDs do not exist for system administration and other critical functions.
•  Shared and generic user IDs are not used to administer any system components.</t>
    </r>
  </si>
  <si>
    <r>
      <t>8.6</t>
    </r>
    <r>
      <rPr>
        <sz val="9"/>
        <color theme="1"/>
        <rFont val="Arial"/>
        <family val="2"/>
      </rPr>
      <t xml:space="preserve"> Where other authentication mechanisms are used (for example, physical or logical security tokens, smart cards, certificates, etc.), use of these mechanisms must be assigned as follows:
•  Authentication mechanisms must be assigned to an individual account and not shared among multiple accounts.
•  Physical and/or logical controls must be in place to ensure only the intended account can use that mechanism to gain access. </t>
    </r>
  </si>
  <si>
    <r>
      <t>8.7</t>
    </r>
    <r>
      <rPr>
        <sz val="9"/>
        <color theme="1"/>
        <rFont val="Arial"/>
        <family val="2"/>
      </rPr>
      <t xml:space="preserve"> All access to any database containing cardholder data (including access by applications, administrators, and all other users) is restricted as follows:
•  All user access to, user queries of, and user actions on databases are through programmatic methods.
•  Only database administrators have the ability to directly access or query databases.
•  Application IDs for database applications can only be used by the applications (and not by individual users or other non-application processes).</t>
    </r>
  </si>
  <si>
    <r>
      <t>9.2</t>
    </r>
    <r>
      <rPr>
        <sz val="9"/>
        <color theme="1"/>
        <rFont val="Arial"/>
        <family val="2"/>
      </rPr>
      <t xml:space="preserve"> Develop procedures to easily distinguish between onsite personnel and visitors, to include:
•  Identifying onsite personnel and visitors (for example, assigning badges)
•  Changes to access requirements
•  Revoking or terminating onsite personnel and expired visitor identification (such as ID badges).</t>
    </r>
  </si>
  <si>
    <r>
      <t>9.3</t>
    </r>
    <r>
      <rPr>
        <sz val="9"/>
        <color theme="1"/>
        <rFont val="Arial"/>
        <family val="2"/>
      </rPr>
      <t xml:space="preserve"> Control physical access for onsite personnel to sensitive areas as follows:
•  Access must be authorized and based on individual job function.
•  Access is revoked immediately upon termination, and all physical access mechanisms, such as keys, access cards, etc., are returned or disabled.</t>
    </r>
  </si>
  <si>
    <r>
      <rPr>
        <b/>
        <sz val="9"/>
        <color theme="1"/>
        <rFont val="Arial"/>
        <family val="2"/>
      </rPr>
      <t>10.6.1</t>
    </r>
    <r>
      <rPr>
        <sz val="9"/>
        <color theme="1"/>
        <rFont val="Arial"/>
        <family val="2"/>
      </rPr>
      <t xml:space="preserve"> Review the following at least daily:
•  All security events
•  Logs of all system components that store, process, or transmit CHD and/or SAD
•  Logs of all critical system components
•  Logs of all servers and system components that perform security functions (for example, firewalls, intrusion-detection systems/intrusion-prevention systems (IDS/IPS), authentication servers, e-commerce redirection servers, etc.).</t>
    </r>
  </si>
  <si>
    <r>
      <rPr>
        <b/>
        <sz val="9"/>
        <rFont val="Arial"/>
        <family val="2"/>
      </rPr>
      <t xml:space="preserve">10.6.2 </t>
    </r>
    <r>
      <rPr>
        <sz val="9"/>
        <color theme="1"/>
        <rFont val="Arial"/>
        <family val="2"/>
      </rPr>
      <t xml:space="preserve">Review logs of all other system components periodically based on the organization’s policies and risk management strategy, as determined by the organization’s annual risk assessment. </t>
    </r>
  </si>
  <si>
    <r>
      <rPr>
        <b/>
        <sz val="9"/>
        <rFont val="Arial"/>
        <family val="2"/>
      </rPr>
      <t xml:space="preserve">10.6.3 </t>
    </r>
    <r>
      <rPr>
        <sz val="9"/>
        <color theme="1"/>
        <rFont val="Arial"/>
        <family val="2"/>
      </rPr>
      <t>Follow up exceptions and anomalies identified during the review process.</t>
    </r>
  </si>
  <si>
    <r>
      <t>11.1</t>
    </r>
    <r>
      <rPr>
        <sz val="9"/>
        <color theme="1"/>
        <rFont val="Arial"/>
        <family val="2"/>
      </rPr>
      <t xml:space="preserve"> Implement processes to test for the presence of wireless access points (802.11), and detect and identify all authorized and unauthorized wireless access points on a quarterly basis.
</t>
    </r>
    <r>
      <rPr>
        <i/>
        <sz val="9"/>
        <color theme="1"/>
        <rFont val="Arial"/>
        <family val="2"/>
      </rPr>
      <t xml:space="preserve">
</t>
    </r>
    <r>
      <rPr>
        <b/>
        <i/>
        <sz val="9"/>
        <color theme="1"/>
        <rFont val="Arial"/>
        <family val="2"/>
      </rPr>
      <t>Note:</t>
    </r>
    <r>
      <rPr>
        <i/>
        <sz val="9"/>
        <color theme="1"/>
        <rFont val="Arial"/>
        <family val="2"/>
      </rPr>
      <t xml:space="preserve"> Methods that may be used in the process include but are not limited to wireless network scans, physical/logical inspections of system components and infrastructure, network access control (NAC), or wireless IDS/IPS.  Whichever methods are used, they must be sufficient to detect and identify both authorized and unauthorized devices.</t>
    </r>
  </si>
  <si>
    <r>
      <t xml:space="preserve">12.2 </t>
    </r>
    <r>
      <rPr>
        <sz val="9"/>
        <color theme="1"/>
        <rFont val="Arial"/>
        <family val="2"/>
      </rPr>
      <t xml:space="preserve">Implement a risk-assessment process that:
•  Is performed at least annually and upon significant changes to the environment (for example, acquisition, merger, relocation, etc.),
•  Identifies critical assets, threats, and vulnerabilities, and
•  Results in a formal, documented analysis of risk.
</t>
    </r>
    <r>
      <rPr>
        <i/>
        <sz val="9"/>
        <color theme="1"/>
        <rFont val="Arial"/>
        <family val="2"/>
      </rPr>
      <t>Examples of risk-assessment methodologies include but are not limited to OCTAVE, ISO 27005 and NIST SP 800-30.</t>
    </r>
  </si>
  <si>
    <r>
      <t xml:space="preserve">12.3 </t>
    </r>
    <r>
      <rPr>
        <sz val="9"/>
        <color theme="1"/>
        <rFont val="Arial"/>
        <family val="2"/>
      </rPr>
      <t xml:space="preserve">Develop usage policies for critical technologies and define proper use of these technologies.
  </t>
    </r>
    <r>
      <rPr>
        <b/>
        <i/>
        <sz val="9"/>
        <color theme="1"/>
        <rFont val="Arial"/>
        <family val="2"/>
      </rPr>
      <t>Note:</t>
    </r>
    <r>
      <rPr>
        <i/>
        <sz val="9"/>
        <color theme="1"/>
        <rFont val="Arial"/>
        <family val="2"/>
      </rPr>
      <t xml:space="preserve"> Examples of critical technologies include, but are not limited to, remote access and wireless technologies, laptops, tablets, removable electronic media, e-mail usage and Internet usage.
Ensure these usage policies require the following:</t>
    </r>
  </si>
  <si>
    <r>
      <t xml:space="preserve">2.2 </t>
    </r>
    <r>
      <rPr>
        <sz val="9"/>
        <color theme="1"/>
        <rFont val="Arial"/>
        <family val="2"/>
      </rPr>
      <t xml:space="preserve">Develop configuration standards for all system components. Assure that these standards address all known security vulnerabilities and are consistent with industry-accepted system hardening standards.
</t>
    </r>
    <r>
      <rPr>
        <i/>
        <sz val="9"/>
        <color theme="1"/>
        <rFont val="Arial"/>
        <family val="2"/>
      </rPr>
      <t>Sources of industry-accepted system hardening standards may include, but are not limited to:
•  Center for Internet Security (CIS)
•  International Organization for Standardization (ISO)
•  SysAdmin Audit Network Security (SANS) Institute
•  National Institute of Standards Technology (NIST).</t>
    </r>
  </si>
  <si>
    <r>
      <t>9.9.1</t>
    </r>
    <r>
      <rPr>
        <sz val="9"/>
        <color theme="1"/>
        <rFont val="Arial"/>
        <family val="2"/>
      </rPr>
      <t xml:space="preserve"> Maintain an up-to-date list of devices. The list should include the following:
•  Make, model of device
•  Location of device (for example, the address of the site or facility where the device is located)
•  Device serial number or other method of unique identification.</t>
    </r>
  </si>
  <si>
    <r>
      <t>9.9.3</t>
    </r>
    <r>
      <rPr>
        <sz val="9"/>
        <color theme="1"/>
        <rFont val="Arial"/>
        <family val="2"/>
      </rPr>
      <t xml:space="preserve"> Provide training for personnel to be aware of attempted tampering or replacement of devices. Training should include the following:
•  Verify the identity of any third-party persons claiming to be repair or maintenance personnel, prior to granting them access to modify or troubleshoot devices.
•  Do not install, replace, or return devices without verification.
•  Be aware of suspicious behavior around devices (for example, attempts by unknown persons to unplug or open devices).
•  Report suspicious behavior and indications of device tampering or substitution to appropriate personnel (for example, to a manager or security officer).</t>
    </r>
  </si>
  <si>
    <r>
      <t xml:space="preserve">12.10.1 </t>
    </r>
    <r>
      <rPr>
        <sz val="9"/>
        <color theme="1"/>
        <rFont val="Arial"/>
        <family val="2"/>
      </rPr>
      <t>Create the incident response plan to be implemented in the event of system breach. Ensure the plan addresses the following, at a minimum:
•  Roles, responsibilities, and communication and contact strategies in the event of a compromise including notification of the payment brands, at a minimum
•  Specific incident response procedures
•  Business recovery and continuity procedures
•  Data backup processes
•  Analysis of legal requirements for reporting compromises
•  Coverage and responses of all critical system components
•  Reference or inclusion of incident response procedures from the payment brands.</t>
    </r>
  </si>
  <si>
    <r>
      <t>2.5</t>
    </r>
    <r>
      <rPr>
        <sz val="9"/>
        <rFont val="Arial"/>
        <family val="2"/>
      </rPr>
      <t xml:space="preserve"> Ensure that security policies and operational procedures for managing vendor defaults and other security parameters are documented, in use, and known to all affected parties.</t>
    </r>
  </si>
  <si>
    <r>
      <t>12.4</t>
    </r>
    <r>
      <rPr>
        <b/>
        <sz val="9"/>
        <color indexed="8"/>
        <rFont val="Arial"/>
        <family val="2"/>
      </rPr>
      <t xml:space="preserve"> </t>
    </r>
    <r>
      <rPr>
        <sz val="9"/>
        <color theme="1"/>
        <rFont val="Arial"/>
        <family val="2"/>
      </rPr>
      <t xml:space="preserve">Ensure that the security policy and procedures clearly define information security responsibilities for </t>
    </r>
    <r>
      <rPr>
        <sz val="9"/>
        <rFont val="Arial"/>
        <family val="2"/>
      </rPr>
      <t>all</t>
    </r>
    <r>
      <rPr>
        <sz val="9"/>
        <color theme="1"/>
        <rFont val="Arial"/>
        <family val="2"/>
      </rPr>
      <t xml:space="preserve"> personnel.</t>
    </r>
  </si>
  <si>
    <t>May 2016</t>
  </si>
  <si>
    <t>PCI DSS Requirements v3.2</t>
  </si>
  <si>
    <r>
      <t xml:space="preserve">6.4.5 </t>
    </r>
    <r>
      <rPr>
        <sz val="9"/>
        <color theme="1"/>
        <rFont val="Arial"/>
        <family val="2"/>
      </rPr>
      <t xml:space="preserve">Change control procedures </t>
    </r>
    <r>
      <rPr>
        <sz val="9"/>
        <color theme="1"/>
        <rFont val="Arial"/>
        <family val="2"/>
      </rPr>
      <t>must include the following:</t>
    </r>
  </si>
  <si>
    <r>
      <t xml:space="preserve">11.3 </t>
    </r>
    <r>
      <rPr>
        <sz val="9"/>
        <color theme="1"/>
        <rFont val="Arial"/>
        <family val="2"/>
      </rPr>
      <t>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t>
    </r>
  </si>
  <si>
    <r>
      <t xml:space="preserve">12.9 </t>
    </r>
    <r>
      <rPr>
        <b/>
        <i/>
        <sz val="9"/>
        <color theme="1"/>
        <rFont val="Arial"/>
        <family val="2"/>
      </rPr>
      <t>Additional requirement for service providers only</t>
    </r>
    <r>
      <rPr>
        <b/>
        <sz val="9"/>
        <color theme="1"/>
        <rFont val="Arial"/>
        <family val="2"/>
      </rPr>
      <t xml:space="preserve">: </t>
    </r>
    <r>
      <rPr>
        <sz val="9"/>
        <color theme="1"/>
        <rFont val="Arial"/>
        <family val="2"/>
      </rPr>
      <t xml:space="preserve">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t>
    </r>
    <r>
      <rPr>
        <i/>
        <sz val="9"/>
        <color theme="1"/>
        <rFont val="Arial"/>
        <family val="2"/>
      </rPr>
      <t xml:space="preserve">
</t>
    </r>
    <r>
      <rPr>
        <b/>
        <i/>
        <sz val="9"/>
        <color theme="1"/>
        <rFont val="Arial"/>
        <family val="2"/>
      </rPr>
      <t>Note:</t>
    </r>
    <r>
      <rPr>
        <i/>
        <sz val="9"/>
        <color theme="1"/>
        <rFont val="Arial"/>
        <family val="2"/>
      </rPr>
      <t xml:space="preserve"> The exact wording of an acknowledgement will depend on the agreement between the two parties, the details of the service being provided, and the responsibilities assigned to each party. The acknowledgement does not have to include the exact wording provided in this requirement.</t>
    </r>
  </si>
  <si>
    <t>Appendix A1: Additional PCI DSS Requirements for Shared Hosting Providers</t>
  </si>
  <si>
    <r>
      <t xml:space="preserve">9.1.1 </t>
    </r>
    <r>
      <rPr>
        <sz val="9"/>
        <rFont val="Arial"/>
        <family val="2"/>
      </rPr>
      <t xml:space="preserve">Use either video cameras or access control mechanisms (or both) to monitor individual physical access to sensitive areas. Review collected data and correlate with other entries. Store for at least three months, unless otherwise restricted by law.
</t>
    </r>
    <r>
      <rPr>
        <b/>
        <i/>
        <sz val="9"/>
        <rFont val="Arial"/>
        <family val="2"/>
      </rPr>
      <t>Note:</t>
    </r>
    <r>
      <rPr>
        <i/>
        <sz val="9"/>
        <rFont val="Arial"/>
        <family val="2"/>
      </rPr>
      <t xml:space="preserve"> “Sensitive areas” refers to any data center, server room or any area that houses systems that store, process, or transmit cardholder data. This excludes public-facing areas where only point-of-sale terminals are present, such as the cashier areas in a retail store.</t>
    </r>
  </si>
  <si>
    <r>
      <t>9.9</t>
    </r>
    <r>
      <rPr>
        <sz val="9"/>
        <rFont val="Arial"/>
        <family val="2"/>
      </rPr>
      <t xml:space="preserve"> Protect devices that capture payment card data via direct physical interaction with the card from tampering and substitution.
</t>
    </r>
    <r>
      <rPr>
        <b/>
        <i/>
        <sz val="9"/>
        <rFont val="Arial"/>
        <family val="2"/>
      </rPr>
      <t>Note</t>
    </r>
    <r>
      <rPr>
        <i/>
        <sz val="9"/>
        <rFont val="Arial"/>
        <family val="2"/>
      </rPr>
      <t>: These requirements apply to card-reading devices used in card-present transactions (that is, card swipe or dip) at the point of sale. This requirement is not intended to apply to manual key-entry components such as computer keyboards and POS keypads.</t>
    </r>
    <r>
      <rPr>
        <b/>
        <i/>
        <strike/>
        <sz val="9"/>
        <color rgb="FFFF0000"/>
        <rFont val="Arial"/>
        <family val="2"/>
      </rPr>
      <t/>
    </r>
  </si>
  <si>
    <r>
      <t>10.9</t>
    </r>
    <r>
      <rPr>
        <sz val="9"/>
        <rFont val="Arial"/>
        <family val="2"/>
      </rPr>
      <t xml:space="preserve"> Ensure that security policies and operational procedures for monitoring all access to network resources and cardholder data are documented, in use, and known to all affected parties.</t>
    </r>
  </si>
  <si>
    <r>
      <t xml:space="preserve">11.2.1 </t>
    </r>
    <r>
      <rPr>
        <sz val="9"/>
        <rFont val="Arial"/>
        <family val="2"/>
      </rPr>
      <t>Perform quarterly internal vulnerability scans. Address vulnerabilities and perform rescans to verify all “high risk” vulnerabilities are resolved in accordance with the entity’s vulnerability ranking (per Requirement 6.1). Scans must be performed by qualified personnel.</t>
    </r>
  </si>
  <si>
    <r>
      <t>12.6</t>
    </r>
    <r>
      <rPr>
        <sz val="9"/>
        <rFont val="Arial"/>
        <family val="2"/>
      </rPr>
      <t xml:space="preserve"> Implement a formal security awareness program to make all personnel aware of the cardholder data security policy and procedures.</t>
    </r>
  </si>
  <si>
    <r>
      <t>12.8</t>
    </r>
    <r>
      <rPr>
        <sz val="9"/>
        <rFont val="Arial"/>
        <family val="2"/>
      </rPr>
      <t xml:space="preserve"> Maintain and implement policies and procedures to manage service providers, with whom cardholder data is shared, or that could affect the security of cardholder data, as follows </t>
    </r>
    <r>
      <rPr>
        <sz val="9"/>
        <color rgb="FFFF0000"/>
        <rFont val="Arial"/>
        <family val="2"/>
      </rPr>
      <t/>
    </r>
  </si>
  <si>
    <r>
      <t>12.8.1</t>
    </r>
    <r>
      <rPr>
        <sz val="9"/>
        <rFont val="Arial"/>
        <family val="2"/>
      </rPr>
      <t xml:space="preserve"> Maintain a list of service providers including a description of the service provided.</t>
    </r>
  </si>
  <si>
    <r>
      <t>12.10.2</t>
    </r>
    <r>
      <rPr>
        <sz val="9"/>
        <rFont val="Arial"/>
        <family val="2"/>
      </rPr>
      <t xml:space="preserve"> Review and test the plan, including all elements listed in Requirement 12.10.1, at least annually.</t>
    </r>
  </si>
  <si>
    <r>
      <t xml:space="preserve">A1 </t>
    </r>
    <r>
      <rPr>
        <sz val="9"/>
        <rFont val="Arial"/>
        <family val="2"/>
      </rPr>
      <t xml:space="preserve">Protect each entity’s (that is, merchant, service provider, or other entity) hosted environment and data, per A1.1 through A1.4:
A hosting provider must fulfill these requirements as well as all other relevant sections of the PCI DSS.
</t>
    </r>
    <r>
      <rPr>
        <i/>
        <sz val="9"/>
        <rFont val="Arial"/>
        <family val="2"/>
      </rPr>
      <t xml:space="preserve">
</t>
    </r>
    <r>
      <rPr>
        <b/>
        <i/>
        <sz val="9"/>
        <rFont val="Arial"/>
        <family val="2"/>
      </rPr>
      <t>Note:</t>
    </r>
    <r>
      <rPr>
        <i/>
        <sz val="9"/>
        <rFont val="Arial"/>
        <family val="2"/>
      </rPr>
      <t xml:space="preserve"> Even though a hosting provider may meet these requirements, the compliance of the entity that uses the hosting provider is not guaranteed. Each entity must comply with the PCI DSS and validate compliance as applicable.</t>
    </r>
  </si>
  <si>
    <r>
      <t>A1.1</t>
    </r>
    <r>
      <rPr>
        <sz val="9"/>
        <rFont val="Arial"/>
        <family val="2"/>
      </rPr>
      <t xml:space="preserve"> Ensure that each entity only runs processes that have access to that entity’s cardholder data environment.</t>
    </r>
  </si>
  <si>
    <r>
      <t>A1.2</t>
    </r>
    <r>
      <rPr>
        <sz val="9"/>
        <rFont val="Arial"/>
        <family val="2"/>
      </rPr>
      <t xml:space="preserve"> Restrict each entity’s access and privileges to its own cardholder data environment only.</t>
    </r>
  </si>
  <si>
    <r>
      <t>A1.3</t>
    </r>
    <r>
      <rPr>
        <sz val="9"/>
        <rFont val="Arial"/>
        <family val="2"/>
      </rPr>
      <t xml:space="preserve"> Ensure logging and audit trails are enabled and unique to each entity’s cardholder data environment and consistent with PCI DSS Requirement 10.</t>
    </r>
  </si>
  <si>
    <r>
      <t>A1.4</t>
    </r>
    <r>
      <rPr>
        <sz val="9"/>
        <rFont val="Arial"/>
        <family val="2"/>
      </rPr>
      <t xml:space="preserve"> Enable processes to provide for timely forensic investigation in the event of a compromise to any hosted merchant or service provider.</t>
    </r>
  </si>
  <si>
    <r>
      <t xml:space="preserve">Appendix A2: Additional PCI DSS Requirements for Entities using SSL/early TLS
</t>
    </r>
    <r>
      <rPr>
        <b/>
        <i/>
        <sz val="9"/>
        <rFont val="Arial"/>
        <family val="2"/>
      </rPr>
      <t xml:space="preserve">Note: </t>
    </r>
    <r>
      <rPr>
        <i/>
        <sz val="9"/>
        <rFont val="Arial"/>
        <family val="2"/>
      </rPr>
      <t>This Appendix applies to entities using SSL/early TLS as a security control to protect the CDE and/or CHD</t>
    </r>
  </si>
  <si>
    <r>
      <t xml:space="preserve">10.8   </t>
    </r>
    <r>
      <rPr>
        <b/>
        <i/>
        <sz val="9"/>
        <rFont val="Arial"/>
        <family val="2"/>
      </rPr>
      <t>Additional requirement for service providers only:</t>
    </r>
    <r>
      <rPr>
        <sz val="9"/>
        <rFont val="Arial"/>
        <family val="2"/>
      </rPr>
      <t xml:space="preserve">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t>
    </r>
    <r>
      <rPr>
        <b/>
        <sz val="9"/>
        <rFont val="Arial"/>
        <family val="2"/>
      </rPr>
      <t xml:space="preserve">
</t>
    </r>
    <r>
      <rPr>
        <b/>
        <i/>
        <sz val="9"/>
        <rFont val="Arial"/>
        <family val="2"/>
      </rPr>
      <t xml:space="preserve">Note: </t>
    </r>
    <r>
      <rPr>
        <i/>
        <sz val="9"/>
        <rFont val="Arial"/>
        <family val="2"/>
      </rPr>
      <t>This requirement is a best practice until January 31, 2018, after which it becomes a requirement.</t>
    </r>
  </si>
  <si>
    <r>
      <t xml:space="preserve">10.8.1 </t>
    </r>
    <r>
      <rPr>
        <b/>
        <i/>
        <sz val="9"/>
        <rFont val="Arial"/>
        <family val="2"/>
      </rPr>
      <t>Additional requirement for service providers only</t>
    </r>
    <r>
      <rPr>
        <b/>
        <sz val="9"/>
        <rFont val="Arial"/>
        <family val="2"/>
      </rPr>
      <t xml:space="preserve">: </t>
    </r>
    <r>
      <rPr>
        <sz val="9"/>
        <rFont val="Arial"/>
        <family val="2"/>
      </rPr>
      <t xml:space="preserve">Respond to failures of any critical security controls in a timely manner. Processes for responding to failures in security controls must include: 
• Restoring security functions 
• Identifying and documenting the duration (date and time start to end) of the security failure 
• Identifying and documenting cause(s) of failure, including root cause, and documenting remediation required to address root cause 
• Identifying and addressing any security issues that arose during the failure 
• Performing a risk assessment to determine whether further actions are required as a result of the security failure 
• Implementing controls to prevent cause of failure from reoccurring 
• Resuming monitoring of security controls </t>
    </r>
    <r>
      <rPr>
        <b/>
        <sz val="9"/>
        <rFont val="Arial"/>
        <family val="2"/>
      </rPr>
      <t xml:space="preserve">
</t>
    </r>
    <r>
      <rPr>
        <b/>
        <i/>
        <sz val="9"/>
        <rFont val="Arial"/>
        <family val="2"/>
      </rPr>
      <t xml:space="preserve">Note: </t>
    </r>
    <r>
      <rPr>
        <i/>
        <sz val="9"/>
        <rFont val="Arial"/>
        <family val="2"/>
      </rPr>
      <t>This requirement is a best practice until January 31, 2018, after which it becomes a requirement.</t>
    </r>
  </si>
  <si>
    <r>
      <t xml:space="preserve">11.3.4.1 </t>
    </r>
    <r>
      <rPr>
        <b/>
        <i/>
        <sz val="9"/>
        <rFont val="Arial"/>
        <family val="2"/>
      </rPr>
      <t>Additional requirement for service providers only:</t>
    </r>
    <r>
      <rPr>
        <b/>
        <sz val="9"/>
        <rFont val="Arial"/>
        <family val="2"/>
      </rPr>
      <t xml:space="preserve">  </t>
    </r>
    <r>
      <rPr>
        <sz val="9"/>
        <rFont val="Arial"/>
        <family val="2"/>
      </rPr>
      <t xml:space="preserve">If segmentation is used, confirm PCI DSS scope by performing penetration testing on segmentation controls at least every six months and after any changes to segmentation controls/methods. 
</t>
    </r>
    <r>
      <rPr>
        <b/>
        <sz val="9"/>
        <rFont val="Arial"/>
        <family val="2"/>
      </rPr>
      <t xml:space="preserve">
</t>
    </r>
    <r>
      <rPr>
        <b/>
        <i/>
        <sz val="9"/>
        <rFont val="Arial"/>
        <family val="2"/>
      </rPr>
      <t xml:space="preserve">Note: </t>
    </r>
    <r>
      <rPr>
        <i/>
        <sz val="9"/>
        <rFont val="Arial"/>
        <family val="2"/>
      </rPr>
      <t>This requirement is a best practice until January 31, 2018, after which it becomes a requirement.</t>
    </r>
  </si>
  <si>
    <r>
      <t xml:space="preserve">12.4.1  </t>
    </r>
    <r>
      <rPr>
        <b/>
        <i/>
        <sz val="9"/>
        <rFont val="Arial"/>
        <family val="2"/>
      </rPr>
      <t>Additional requirement for service providers only</t>
    </r>
    <r>
      <rPr>
        <sz val="9"/>
        <rFont val="Arial"/>
        <family val="2"/>
      </rPr>
      <t xml:space="preserve">:  Executive management shall establish responsibility for the protection of cardholder data and a PCI DSS compliance program to include: 
• Overall accountability for maintaining PCI DSS compliance 
• Defining a charter for a PCI DSS compliance program and communication to executive management 
</t>
    </r>
    <r>
      <rPr>
        <b/>
        <sz val="9"/>
        <rFont val="Arial"/>
        <family val="2"/>
      </rPr>
      <t xml:space="preserve">
</t>
    </r>
    <r>
      <rPr>
        <b/>
        <i/>
        <sz val="9"/>
        <rFont val="Arial"/>
        <family val="2"/>
      </rPr>
      <t xml:space="preserve">Note: </t>
    </r>
    <r>
      <rPr>
        <i/>
        <sz val="9"/>
        <rFont val="Arial"/>
        <family val="2"/>
      </rPr>
      <t xml:space="preserve">This requirement is a best practice until January 31, 2018, after which it becomes a requirement. </t>
    </r>
  </si>
  <si>
    <r>
      <t xml:space="preserve">12.11  </t>
    </r>
    <r>
      <rPr>
        <b/>
        <i/>
        <sz val="9"/>
        <rFont val="Arial"/>
        <family val="2"/>
      </rPr>
      <t>Additional requirement for service providers only:</t>
    </r>
    <r>
      <rPr>
        <b/>
        <sz val="9"/>
        <rFont val="Arial"/>
        <family val="2"/>
      </rPr>
      <t xml:space="preserve"> </t>
    </r>
    <r>
      <rPr>
        <sz val="9"/>
        <rFont val="Arial"/>
        <family val="2"/>
      </rPr>
      <t xml:space="preserve">Perform reviews at least quarterly to confirm personnel are following security policies and operational procedures. Reviews must cover the following processes: 
• Daily log reviews 
• Firewall rule-set reviews 
• Applying configuration standards to new systems 
• Responding to security alerts 
• Change management processes 
</t>
    </r>
    <r>
      <rPr>
        <b/>
        <i/>
        <sz val="9"/>
        <rFont val="Arial"/>
        <family val="2"/>
      </rPr>
      <t xml:space="preserve">Note: </t>
    </r>
    <r>
      <rPr>
        <i/>
        <sz val="9"/>
        <rFont val="Arial"/>
        <family val="2"/>
      </rPr>
      <t>This requirement is a best practice until January 31, 2018, after which it becomes a requirement.</t>
    </r>
  </si>
  <si>
    <r>
      <t xml:space="preserve">8.1.5 </t>
    </r>
    <r>
      <rPr>
        <sz val="9"/>
        <rFont val="Arial"/>
        <family val="2"/>
      </rPr>
      <t>Manage IDs used by third parties to access, support, or maintain system components via remote access as follows:
•  Enabled only during the time period needed and disabled when not in use. 
•  Monitored when in use.</t>
    </r>
  </si>
  <si>
    <r>
      <t>8.2.3</t>
    </r>
    <r>
      <rPr>
        <sz val="9"/>
        <rFont val="Arial"/>
        <family val="2"/>
      </rPr>
      <t xml:space="preserve"> Passwords/passphrases must meet the following:
•  Require a minimum length of at least seven characters.
•  Contain both numeric and alphabetic characters.
Alternatively, the passwords/passphrases must have complexity and strength at least equivalent to the parameters specified above.</t>
    </r>
  </si>
  <si>
    <r>
      <t xml:space="preserve">8.2.6 </t>
    </r>
    <r>
      <rPr>
        <sz val="9"/>
        <rFont val="Arial"/>
        <family val="2"/>
      </rPr>
      <t>Set passwords/passphrases for first-time use and upon reset to a unique value for each user, and change immediately after the first use.</t>
    </r>
  </si>
  <si>
    <r>
      <t xml:space="preserve">A2.1 </t>
    </r>
    <r>
      <rPr>
        <sz val="9"/>
        <rFont val="Arial"/>
        <family val="2"/>
      </rPr>
      <t>Where POS POI terminals (and the SSL/TLS termination points to which they connect) use SSL and/or early TLS, the entity must either
• Confirm the devices are not susceptible to any known exploits for those protocols.
Or:
• Have a formal Risk Mitigation and Migration Plan in place.</t>
    </r>
  </si>
  <si>
    <r>
      <t xml:space="preserve">1.1.6 </t>
    </r>
    <r>
      <rPr>
        <sz val="9"/>
        <rFont val="Arial"/>
        <family val="2"/>
      </rPr>
      <t>Documentation of business justification and approval for use of all services, protocols, and ports allowed, including documentation of security features implemented for those protocols considered to be insecure.</t>
    </r>
  </si>
  <si>
    <r>
      <t xml:space="preserve">1.3.3 </t>
    </r>
    <r>
      <rPr>
        <sz val="9"/>
        <rFont val="Arial"/>
        <family val="2"/>
      </rPr>
      <t>Implement anti-spoofing measures to detect and block forged source IP addresses from entering the network. 
(For example, block traffic originating from the Internet with an internal source address.)</t>
    </r>
  </si>
  <si>
    <r>
      <t>1.3.4</t>
    </r>
    <r>
      <rPr>
        <sz val="9"/>
        <rFont val="Arial"/>
        <family val="2"/>
      </rPr>
      <t xml:space="preserve"> Do not allow unauthorized outbound traffic from the cardholder data environment to the Internet.</t>
    </r>
  </si>
  <si>
    <r>
      <t xml:space="preserve">1.3.6 </t>
    </r>
    <r>
      <rPr>
        <sz val="9"/>
        <rFont val="Arial"/>
        <family val="2"/>
      </rPr>
      <t>Place system components that store cardholder data (such as a database) in an internal network zone, segregated from the DMZ and other untrusted networks.</t>
    </r>
  </si>
  <si>
    <r>
      <t>2.1</t>
    </r>
    <r>
      <rPr>
        <sz val="9"/>
        <rFont val="Arial"/>
        <family val="2"/>
      </rPr>
      <t xml:space="preserve"> Always change vendor-supplied defaults and remove or disable unnecessary default accounts</t>
    </r>
    <r>
      <rPr>
        <b/>
        <sz val="9"/>
        <rFont val="Arial"/>
        <family val="2"/>
      </rPr>
      <t xml:space="preserve"> before</t>
    </r>
    <r>
      <rPr>
        <sz val="9"/>
        <rFont val="Arial"/>
        <family val="2"/>
      </rPr>
      <t xml:space="preserv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t>
    </r>
  </si>
  <si>
    <r>
      <rPr>
        <b/>
        <sz val="9"/>
        <rFont val="Arial"/>
        <family val="2"/>
      </rPr>
      <t xml:space="preserve">2.6 </t>
    </r>
    <r>
      <rPr>
        <sz val="9"/>
        <rFont val="Arial"/>
        <family val="2"/>
      </rPr>
      <t xml:space="preserve">Shared hosting providers must protect each entity’s hosted environment and cardholder data. These providers must meet specific requirements as detailed in </t>
    </r>
    <r>
      <rPr>
        <i/>
        <sz val="9"/>
        <rFont val="Arial"/>
        <family val="2"/>
      </rPr>
      <t>Appendix A1: Additional PCI DSS Requirements for Shared Hosting Providers.</t>
    </r>
  </si>
  <si>
    <r>
      <t xml:space="preserve">3.3 </t>
    </r>
    <r>
      <rPr>
        <sz val="9"/>
        <rFont val="Arial"/>
        <family val="2"/>
      </rPr>
      <t xml:space="preserve">Mask PAN when displayed (the first six and last four digits are the maximum number of digits to be displayed), such that only personnel with a legitimate business need can see more than the first six/last four digits of the PAN.
</t>
    </r>
    <r>
      <rPr>
        <b/>
        <i/>
        <sz val="9"/>
        <rFont val="Arial"/>
        <family val="2"/>
      </rPr>
      <t>Note:</t>
    </r>
    <r>
      <rPr>
        <i/>
        <sz val="9"/>
        <rFont val="Arial"/>
        <family val="2"/>
      </rPr>
      <t xml:space="preserve"> This requirement does not supersede stricter requirements in place for displays of cardholder data—for example, legal or payment card brand requirements for point-of-sale (POS) receipts.</t>
    </r>
  </si>
  <si>
    <r>
      <t xml:space="preserve">3.4.1 </t>
    </r>
    <r>
      <rPr>
        <sz val="9"/>
        <rFont val="Arial"/>
        <family val="2"/>
      </rPr>
      <t xml:space="preserve">If disk encryption is used (rather than file- or column-level database encryption), logical access must be managed separately and independently of native operating system authentication and access control mechanisms (for example, by not using local user account databases or general network login credentials). Decryption keys must not be associated with user accounts. 
</t>
    </r>
    <r>
      <rPr>
        <b/>
        <i/>
        <sz val="9"/>
        <rFont val="Arial"/>
        <family val="2"/>
      </rPr>
      <t xml:space="preserve">Note: </t>
    </r>
    <r>
      <rPr>
        <i/>
        <sz val="9"/>
        <rFont val="Arial"/>
        <family val="2"/>
      </rPr>
      <t>This requirement applies in addition to all other PCI DSS encryption and key-management requirements.</t>
    </r>
  </si>
  <si>
    <r>
      <t>3.5.2</t>
    </r>
    <r>
      <rPr>
        <sz val="9"/>
        <rFont val="Arial"/>
        <family val="2"/>
      </rPr>
      <t xml:space="preserve"> Restrict access to cryptographic keys to the fewest number of custodians necessary.</t>
    </r>
  </si>
  <si>
    <r>
      <t>3.5.3</t>
    </r>
    <r>
      <rPr>
        <sz val="9"/>
        <rFont val="Arial"/>
        <family val="2"/>
      </rPr>
      <t xml:space="preserve"> Store secret and private keys used to encrypt/decrypt cardholder data in one (or more) of the following forms at all times:
•  Encrypted with a key-encrypting key that is at least as strong as the data-encrypting key, and that is stored separately from the data-encrypting key
•  Within a secure cryptographic device (such as a hardware (host) security module (HSM) or PTS-approved point-of-interaction device)
•  As at least two full-length key components or key shares, in accordance with an industry-accepted method
</t>
    </r>
    <r>
      <rPr>
        <b/>
        <i/>
        <sz val="9"/>
        <rFont val="Arial"/>
        <family val="2"/>
      </rPr>
      <t>Note:</t>
    </r>
    <r>
      <rPr>
        <i/>
        <sz val="9"/>
        <rFont val="Arial"/>
        <family val="2"/>
      </rPr>
      <t xml:space="preserve"> It is not required that public keys be stored in one of these forms.</t>
    </r>
  </si>
  <si>
    <r>
      <t>3.5.4</t>
    </r>
    <r>
      <rPr>
        <sz val="9"/>
        <rFont val="Arial"/>
        <family val="2"/>
      </rPr>
      <t xml:space="preserve"> Store cryptographic keys in the fewest possible locations.</t>
    </r>
  </si>
  <si>
    <r>
      <t xml:space="preserve">4.1.1 </t>
    </r>
    <r>
      <rPr>
        <sz val="9"/>
        <rFont val="Arial"/>
        <family val="2"/>
      </rPr>
      <t>Ensure wireless networks transmitting cardholder data or connected to the cardholder data environment, use industry best practices to implement strong encryption for authentication and transmission.</t>
    </r>
    <r>
      <rPr>
        <b/>
        <i/>
        <strike/>
        <sz val="9"/>
        <color rgb="FFFF0000"/>
        <rFont val="Arial"/>
        <family val="2"/>
      </rPr>
      <t/>
    </r>
  </si>
  <si>
    <r>
      <t xml:space="preserve">6.4.4 </t>
    </r>
    <r>
      <rPr>
        <sz val="9"/>
        <rFont val="Arial"/>
        <family val="2"/>
      </rPr>
      <t>Removal of test data and accounts from system components before the system becomes active/goes into production.</t>
    </r>
  </si>
  <si>
    <r>
      <t>6.5</t>
    </r>
    <r>
      <rPr>
        <sz val="9"/>
        <rFont val="Arial"/>
        <family val="2"/>
      </rPr>
      <t xml:space="preserve"> Address common coding vulnerabilities in software-development processes as follows:
•  Train developers at least annually  in up-to-date secure coding techniques, including how to avoid common coding vulnerabilities.
•  Develop applications based on secure coding guidelines.
</t>
    </r>
    <r>
      <rPr>
        <b/>
        <i/>
        <sz val="9"/>
        <rFont val="Arial"/>
        <family val="2"/>
      </rPr>
      <t>Note:</t>
    </r>
    <r>
      <rPr>
        <i/>
        <sz val="9"/>
        <rFont val="Arial"/>
        <family val="2"/>
      </rPr>
      <t xml:space="preserv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t>
    </r>
  </si>
  <si>
    <r>
      <t>6.5.10</t>
    </r>
    <r>
      <rPr>
        <sz val="9"/>
        <rFont val="Arial"/>
        <family val="2"/>
      </rPr>
      <t xml:space="preserve"> Broken authentication and session management</t>
    </r>
    <r>
      <rPr>
        <b/>
        <sz val="9"/>
        <rFont val="Arial"/>
        <family val="2"/>
      </rPr>
      <t xml:space="preserve"> </t>
    </r>
    <r>
      <rPr>
        <b/>
        <i/>
        <strike/>
        <sz val="9"/>
        <color rgb="FFFF0000"/>
        <rFont val="Arial"/>
        <family val="2"/>
      </rPr>
      <t/>
    </r>
  </si>
  <si>
    <r>
      <t>7.2</t>
    </r>
    <r>
      <rPr>
        <sz val="9"/>
        <rFont val="Arial"/>
        <family val="2"/>
      </rPr>
      <t xml:space="preserve"> Establish an access control system(s) for systems components that restricts access based on a user’s need to know, and is set to “deny all” unless specifically allowed.
This access control system(s) must include the following:</t>
    </r>
  </si>
  <si>
    <r>
      <t>8.3</t>
    </r>
    <r>
      <rPr>
        <sz val="9"/>
        <rFont val="Arial"/>
        <family val="2"/>
      </rPr>
      <t xml:space="preserve"> Secure all individual non-console administrative access and all remote access to the CDE using multi-factor authentication. 
</t>
    </r>
    <r>
      <rPr>
        <b/>
        <i/>
        <sz val="9"/>
        <rFont val="Arial"/>
        <family val="2"/>
      </rPr>
      <t>Note:</t>
    </r>
    <r>
      <rPr>
        <i/>
        <sz val="9"/>
        <rFont val="Arial"/>
        <family val="2"/>
      </rPr>
      <t xml:space="preserve"> Multi-factor authentication requires that a minimum of two of the three authentication methods (see Requirement 8.2 for descriptions of authentication methods) be used for authentication. Using one factor twice (for example, using two separate passwords) is not considered multi-factor authentication.</t>
    </r>
  </si>
  <si>
    <r>
      <t xml:space="preserve">3.5.1  </t>
    </r>
    <r>
      <rPr>
        <sz val="9"/>
        <rFont val="Arial"/>
        <family val="2"/>
      </rPr>
      <t xml:space="preserve"> </t>
    </r>
    <r>
      <rPr>
        <b/>
        <i/>
        <sz val="9"/>
        <rFont val="Arial"/>
        <family val="2"/>
      </rPr>
      <t>Additional requirement for service providers only:</t>
    </r>
    <r>
      <rPr>
        <sz val="9"/>
        <rFont val="Arial"/>
        <family val="2"/>
      </rPr>
      <t xml:space="preserve"> Maintain a documented description of the cryptographic architecture that includes:
• Details of all algorithms, protocols, and keys used for the protection of cardholder data, including key strength and expiry date
• Description of the key usage for each key.
• Inventory of any HSMs and other SCDs used for key management</t>
    </r>
    <r>
      <rPr>
        <b/>
        <sz val="9"/>
        <rFont val="Arial"/>
        <family val="2"/>
      </rPr>
      <t xml:space="preserve">
</t>
    </r>
    <r>
      <rPr>
        <b/>
        <i/>
        <sz val="9"/>
        <rFont val="Arial"/>
        <family val="2"/>
      </rPr>
      <t xml:space="preserve">Note: </t>
    </r>
    <r>
      <rPr>
        <i/>
        <sz val="9"/>
        <rFont val="Arial"/>
        <family val="2"/>
      </rPr>
      <t>This requirement is a best practice until January 31, 2018, after which it becomes a requirement.</t>
    </r>
    <r>
      <rPr>
        <b/>
        <i/>
        <sz val="9"/>
        <rFont val="Arial"/>
        <family val="2"/>
      </rPr>
      <t xml:space="preserve"> </t>
    </r>
  </si>
  <si>
    <r>
      <t xml:space="preserve">6.4.6 </t>
    </r>
    <r>
      <rPr>
        <sz val="9"/>
        <rFont val="Arial"/>
        <family val="2"/>
      </rPr>
      <t>Upon completion of a significant change, all relevant PCI DSS requirements must be implemented on all new or changed systems and networks, and documentation updated as applicable.</t>
    </r>
    <r>
      <rPr>
        <b/>
        <sz val="9"/>
        <rFont val="Arial"/>
        <family val="2"/>
      </rPr>
      <t xml:space="preserve">
</t>
    </r>
    <r>
      <rPr>
        <b/>
        <i/>
        <sz val="9"/>
        <rFont val="Arial"/>
        <family val="2"/>
      </rPr>
      <t xml:space="preserve">Note: </t>
    </r>
    <r>
      <rPr>
        <i/>
        <sz val="9"/>
        <rFont val="Arial"/>
        <family val="2"/>
      </rPr>
      <t xml:space="preserve">This requirement is a best practice until January 31, 2018, after which it becomes a requirement. </t>
    </r>
  </si>
  <si>
    <r>
      <t xml:space="preserve">8.3.1 </t>
    </r>
    <r>
      <rPr>
        <sz val="9"/>
        <rFont val="Arial"/>
        <family val="2"/>
      </rPr>
      <t xml:space="preserve">Incorporate multi-factor authentication for all non-console access into the CDE for personnel with administrative access. </t>
    </r>
    <r>
      <rPr>
        <b/>
        <sz val="9"/>
        <rFont val="Arial"/>
        <family val="2"/>
      </rPr>
      <t xml:space="preserve">
</t>
    </r>
    <r>
      <rPr>
        <b/>
        <i/>
        <sz val="9"/>
        <rFont val="Arial"/>
        <family val="2"/>
      </rPr>
      <t xml:space="preserve">
Note: </t>
    </r>
    <r>
      <rPr>
        <i/>
        <sz val="9"/>
        <rFont val="Arial"/>
        <family val="2"/>
      </rPr>
      <t>This requirement is a best practice until January 31, 2018, after which it becomes a requirement.</t>
    </r>
  </si>
  <si>
    <r>
      <t>8.4</t>
    </r>
    <r>
      <rPr>
        <sz val="9"/>
        <color theme="1"/>
        <rFont val="Arial"/>
        <family val="2"/>
      </rPr>
      <t xml:space="preserve"> Document and communicate authentication policies and procedures to all users including:
•  Guidance on selecting strong authentication credentials
•  Guidance for how users should protect their authentication credentials
•  Instructions not to reuse previously used passwords
•  Instructions to change passwords if there is any suspicion the password could be compromised.</t>
    </r>
  </si>
  <si>
    <t>Implementation In Progress</t>
  </si>
  <si>
    <t>Implemented But Not Validated</t>
  </si>
  <si>
    <r>
      <t xml:space="preserve">1.3.5 </t>
    </r>
    <r>
      <rPr>
        <sz val="9"/>
        <rFont val="Arial"/>
        <family val="2"/>
      </rPr>
      <t>Permit only “established” connections into the network.</t>
    </r>
  </si>
  <si>
    <r>
      <rPr>
        <b/>
        <sz val="9"/>
        <rFont val="Arial"/>
        <family val="2"/>
      </rPr>
      <t xml:space="preserve">1.3.7 </t>
    </r>
    <r>
      <rPr>
        <sz val="9"/>
        <rFont val="Arial"/>
        <family val="2"/>
      </rPr>
      <t xml:space="preserve">Do not disclose private IP addresses and routing information to unauthorized parties.
</t>
    </r>
    <r>
      <rPr>
        <b/>
        <i/>
        <sz val="9"/>
        <rFont val="Arial"/>
        <family val="2"/>
      </rPr>
      <t>Note:</t>
    </r>
    <r>
      <rPr>
        <i/>
        <sz val="9"/>
        <rFont val="Arial"/>
        <family val="2"/>
      </rPr>
      <t xml:space="preserve"> Methods to obscure IP addressing may include, but are not limited to:
•  Network Address Translation (NAT)
•  Placing servers containing cardholder data behind proxy servers/firewalls, 
•  Removal or filtering of route advertisements for private networks that employ registered addressing, 
•  Internal use of RFC1918 address space instead of registered addresses.</t>
    </r>
  </si>
  <si>
    <r>
      <t>1.4</t>
    </r>
    <r>
      <rPr>
        <sz val="9"/>
        <rFont val="Arial"/>
        <family val="2"/>
      </rPr>
      <t xml:space="preserve"> Install personal firewall software or equivalent functionality on any portable computing devices (including company and/or employee-owned) that connect to the Internet when outside the network (for example, laptops used by employees), and which are also used to access the CDE. Firewall (or equivalent) configurations include:
•  Specific configuration settings are defined.
•  Personal firewall (or equivalent functionality) is actively running.
•  Personal firewall (or equivalent functionality) is not alterable by users of the portable computing devices.</t>
    </r>
  </si>
  <si>
    <r>
      <t>8.2.5</t>
    </r>
    <r>
      <rPr>
        <sz val="9"/>
        <rFont val="Arial"/>
        <family val="2"/>
      </rPr>
      <t xml:space="preserve"> Do not allow an individual to submit a new password/passphrase that is the same as any of the last four passwords/passphrases he or she has used.</t>
    </r>
  </si>
  <si>
    <r>
      <t>8.3.2</t>
    </r>
    <r>
      <rPr>
        <sz val="9"/>
        <rFont val="Arial"/>
        <family val="2"/>
      </rPr>
      <t xml:space="preserve"> Incorporate multi-factor authentication for all remote network access (both user and administrator, and including third party access for support or maintenance) originating from outside the entity's network.</t>
    </r>
    <r>
      <rPr>
        <b/>
        <i/>
        <sz val="9"/>
        <color theme="1"/>
        <rFont val="Arial"/>
        <family val="2"/>
      </rPr>
      <t/>
    </r>
  </si>
  <si>
    <r>
      <t xml:space="preserve">8.5.1 </t>
    </r>
    <r>
      <rPr>
        <b/>
        <i/>
        <sz val="9"/>
        <color theme="1"/>
        <rFont val="Arial"/>
        <family val="2"/>
      </rPr>
      <t>Additional requirement for service providers only</t>
    </r>
    <r>
      <rPr>
        <i/>
        <sz val="9"/>
        <color theme="1"/>
        <rFont val="Arial"/>
        <family val="2"/>
      </rPr>
      <t xml:space="preserve">: </t>
    </r>
    <r>
      <rPr>
        <sz val="9"/>
        <color theme="1"/>
        <rFont val="Arial"/>
        <family val="2"/>
      </rPr>
      <t xml:space="preserve">Service providers with remote access to customer premises (for example, for support of POS systems or servers) must use a unique authentication credential (such as a password/phrase) for each customer.
</t>
    </r>
    <r>
      <rPr>
        <b/>
        <i/>
        <sz val="9"/>
        <color theme="1"/>
        <rFont val="Arial"/>
        <family val="2"/>
      </rPr>
      <t>Note:</t>
    </r>
    <r>
      <rPr>
        <i/>
        <sz val="9"/>
        <color theme="1"/>
        <rFont val="Arial"/>
        <family val="2"/>
      </rPr>
      <t xml:space="preserve"> This requirement is not intended to apply to shared hosting providers accessing their own hosting environment, where multiple customer environments are hosted.</t>
    </r>
  </si>
  <si>
    <r>
      <t xml:space="preserve">12.11.1 </t>
    </r>
    <r>
      <rPr>
        <b/>
        <i/>
        <sz val="9"/>
        <rFont val="Arial"/>
        <family val="2"/>
      </rPr>
      <t>Additional requirement for service providers only:</t>
    </r>
    <r>
      <rPr>
        <b/>
        <sz val="9"/>
        <rFont val="Arial"/>
        <family val="2"/>
      </rPr>
      <t xml:space="preserve"> </t>
    </r>
    <r>
      <rPr>
        <sz val="9"/>
        <rFont val="Arial"/>
        <family val="2"/>
      </rPr>
      <t xml:space="preserve"> Maintain documentation of quarterly review process to include: 
• Documenting results of the reviews 
• Review and sign off of results by personnel assigned responsibility for the PCI DSS compliance program  
</t>
    </r>
    <r>
      <rPr>
        <b/>
        <i/>
        <sz val="9"/>
        <rFont val="Arial"/>
        <family val="2"/>
      </rPr>
      <t xml:space="preserve">Note: </t>
    </r>
    <r>
      <rPr>
        <i/>
        <sz val="9"/>
        <rFont val="Arial"/>
        <family val="2"/>
      </rPr>
      <t>This requirement is a best practice until January 31, 2018, after which it becomes a requirement.</t>
    </r>
  </si>
  <si>
    <r>
      <t>6.6</t>
    </r>
    <r>
      <rPr>
        <sz val="9"/>
        <color theme="1"/>
        <rFont val="Arial"/>
        <family val="2"/>
      </rPr>
      <t xml:space="preserve"> For public-facing web applications, address new threats and vulnerabilities on an ongoing basis and ensure these applications are protected against known attacks by either of the following methods:
•  Reviewing public-facing web applications via manual or automated application vulnerability security assessment tools or methods, at least annually and after any changes
</t>
    </r>
    <r>
      <rPr>
        <b/>
        <i/>
        <sz val="9"/>
        <color theme="1"/>
        <rFont val="Arial"/>
        <family val="2"/>
      </rPr>
      <t>Note:</t>
    </r>
    <r>
      <rPr>
        <i/>
        <sz val="9"/>
        <color theme="1"/>
        <rFont val="Arial"/>
        <family val="2"/>
      </rPr>
      <t xml:space="preserve"> This assessment is not the same as the vulnerability scans performed for Requirement 11.2.
</t>
    </r>
    <r>
      <rPr>
        <sz val="9"/>
        <color theme="1"/>
        <rFont val="Arial"/>
        <family val="2"/>
      </rPr>
      <t xml:space="preserve">
•  Installing an automated technical solution that detects and prevents web-based attacks (for example, a web-application firewall) in front of public-facing web applications, to continually check all traffic.</t>
    </r>
  </si>
  <si>
    <r>
      <t>2.2.3</t>
    </r>
    <r>
      <rPr>
        <sz val="9"/>
        <rFont val="Arial"/>
        <family val="2"/>
      </rPr>
      <t xml:space="preserve"> Implement additional security features for any required services, protocols, or daemons that are considered to be insecure.
</t>
    </r>
    <r>
      <rPr>
        <b/>
        <i/>
        <sz val="9"/>
        <rFont val="Arial"/>
        <family val="2"/>
      </rPr>
      <t>Note:</t>
    </r>
    <r>
      <rPr>
        <i/>
        <sz val="9"/>
        <rFont val="Arial"/>
        <family val="2"/>
      </rPr>
      <t xml:space="preserve"> Where SSL/early TLS is used, the requirements in Appendix A2 must be completed.</t>
    </r>
  </si>
  <si>
    <r>
      <t xml:space="preserve">2.3 </t>
    </r>
    <r>
      <rPr>
        <sz val="9"/>
        <rFont val="Arial"/>
        <family val="2"/>
      </rPr>
      <t>Encrypt all non-console administrative access using strong cryptography.</t>
    </r>
    <r>
      <rPr>
        <b/>
        <sz val="9"/>
        <rFont val="Arial"/>
        <family val="2"/>
      </rPr>
      <t xml:space="preserve">
</t>
    </r>
    <r>
      <rPr>
        <b/>
        <i/>
        <sz val="9"/>
        <rFont val="Arial"/>
        <family val="2"/>
      </rPr>
      <t xml:space="preserve">Note: </t>
    </r>
    <r>
      <rPr>
        <i/>
        <sz val="9"/>
        <rFont val="Arial"/>
        <family val="2"/>
      </rPr>
      <t xml:space="preserve">Where SSL/early TLS is used, the requirements in Appendix A2 must be completed. </t>
    </r>
  </si>
  <si>
    <r>
      <t xml:space="preserve">4.1 </t>
    </r>
    <r>
      <rPr>
        <sz val="9"/>
        <rFont val="Arial"/>
        <family val="2"/>
      </rPr>
      <t xml:space="preserve">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t>
    </r>
    <r>
      <rPr>
        <b/>
        <i/>
        <sz val="9"/>
        <rFont val="Arial"/>
        <family val="2"/>
      </rPr>
      <t>Note:</t>
    </r>
    <r>
      <rPr>
        <i/>
        <sz val="9"/>
        <rFont val="Arial"/>
        <family val="2"/>
      </rPr>
      <t xml:space="preserve"> Where SSL/early TLS is used, the requirements in Appendix A2 must be completed. </t>
    </r>
    <r>
      <rPr>
        <i/>
        <strike/>
        <sz val="9"/>
        <rFont val="Arial"/>
        <family val="2"/>
      </rPr>
      <t xml:space="preserve">
</t>
    </r>
    <r>
      <rPr>
        <i/>
        <sz val="9"/>
        <rFont val="Arial"/>
        <family val="2"/>
      </rPr>
      <t xml:space="preserve">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t>
    </r>
  </si>
  <si>
    <r>
      <t>A2.2</t>
    </r>
    <r>
      <rPr>
        <sz val="9"/>
        <rFont val="Arial"/>
        <family val="2"/>
      </rPr>
      <t xml:space="preserve"> Entities with existing implementations (other than as allowed in A2.1) that use SSL and/or early TLS must have a formal Risk Mitigation and Migration Plan in place.  </t>
    </r>
  </si>
  <si>
    <r>
      <t xml:space="preserve">A2.3 </t>
    </r>
    <r>
      <rPr>
        <b/>
        <i/>
        <sz val="9"/>
        <rFont val="Arial"/>
        <family val="2"/>
      </rPr>
      <t xml:space="preserve">Additional Requirement for Service Providers Only: </t>
    </r>
    <r>
      <rPr>
        <sz val="9"/>
        <rFont val="Arial"/>
        <family val="2"/>
      </rPr>
      <t xml:space="preserve">All service providers must provide a secure service offering by June 30, 2016.
</t>
    </r>
    <r>
      <rPr>
        <i/>
        <sz val="9"/>
        <rFont val="Arial"/>
        <family val="2"/>
      </rPr>
      <t xml:space="preserve">
</t>
    </r>
    <r>
      <rPr>
        <b/>
        <i/>
        <sz val="9"/>
        <rFont val="Arial"/>
        <family val="2"/>
      </rPr>
      <t xml:space="preserve">Note: </t>
    </r>
    <r>
      <rPr>
        <i/>
        <sz val="9"/>
        <rFont val="Arial"/>
        <family val="2"/>
      </rPr>
      <t>Prior to June 30, 2016, the service provider must either have a secure protocol option included in their service offering, or have a documented Risk Mitigation and Migration Plan (per A2.2) that includes a target date for provision of a secure protocol option no later than June 30, 2016. After this date, all service providers must offer a secure protocol option for their service.</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</si>
</sst>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409]mmmm\ d\,\ yyyy;@"/>
    <numFmt numFmtId="166" formatCode="[$-409]d\-mmm\-yyyy;@"/>
    <numFmt numFmtId="167" formatCode="[$-409]d\-mmm\-yy;@"/>
    <numFmt numFmtId="168" formatCode="[$-409]mmm\-yy;@"/>
  </numFmts>
  <fonts count="70">
    <font>
      <sz val="11"/>
      <color theme="1"/>
      <name val="Calibri"/>
      <family val="2"/>
      <scheme val="minor"/>
    </font>
    <font>
      <b/>
      <sz val="13"/>
      <color indexed="8"/>
      <name val="Arial"/>
      <family val="2"/>
    </font>
    <font>
      <b/>
      <sz val="14"/>
      <color indexed="8"/>
      <name val="Calibri"/>
      <family val="2"/>
    </font>
    <font>
      <b/>
      <i/>
      <sz val="14"/>
      <color indexed="8"/>
      <name val="Calibri"/>
      <family val="2"/>
    </font>
    <font>
      <b/>
      <sz val="11"/>
      <name val="Calibri"/>
      <family val="2"/>
    </font>
    <font>
      <sz val="11"/>
      <name val="Calibri"/>
      <family val="2"/>
    </font>
    <font>
      <b/>
      <sz val="10"/>
      <color indexed="8"/>
      <name val="Arial"/>
      <family val="2"/>
    </font>
    <font>
      <sz val="10"/>
      <color indexed="54"/>
      <name val="Helvetica Neue"/>
    </font>
    <font>
      <b/>
      <u/>
      <sz val="11"/>
      <name val="Calibri"/>
      <family val="2"/>
    </font>
    <font>
      <b/>
      <sz val="11"/>
      <color indexed="8"/>
      <name val="Calibri"/>
      <family val="2"/>
    </font>
    <font>
      <b/>
      <i/>
      <sz val="11"/>
      <color indexed="8"/>
      <name val="Arial"/>
      <family val="2"/>
    </font>
    <font>
      <b/>
      <sz val="9"/>
      <color indexed="8"/>
      <name val="Arial"/>
      <family val="2"/>
    </font>
    <font>
      <sz val="9"/>
      <color indexed="8"/>
      <name val="Arial"/>
      <family val="2"/>
    </font>
    <font>
      <sz val="12"/>
      <color indexed="8"/>
      <name val="Calibri"/>
      <family val="2"/>
    </font>
    <font>
      <sz val="12"/>
      <color indexed="8"/>
      <name val="Times New Roman"/>
      <family val="1"/>
    </font>
    <font>
      <b/>
      <sz val="16"/>
      <color indexed="8"/>
      <name val="Arial"/>
      <family val="2"/>
    </font>
    <font>
      <sz val="10"/>
      <color indexed="8"/>
      <name val="Times New Roman"/>
      <family val="1"/>
    </font>
    <font>
      <sz val="10"/>
      <color indexed="8"/>
      <name val="Calibri"/>
      <family val="2"/>
    </font>
    <font>
      <u/>
      <sz val="11"/>
      <color indexed="12"/>
      <name val="Calibri"/>
      <family val="2"/>
    </font>
    <font>
      <b/>
      <sz val="10"/>
      <color indexed="21"/>
      <name val="Helvetica Neue"/>
    </font>
    <font>
      <b/>
      <sz val="16"/>
      <color indexed="63"/>
      <name val="Helvetica Neue"/>
    </font>
    <font>
      <b/>
      <sz val="9"/>
      <color indexed="63"/>
      <name val="Helvetica Neue"/>
    </font>
    <font>
      <sz val="9"/>
      <color indexed="63"/>
      <name val="Helvetica Neue"/>
    </font>
    <font>
      <sz val="11"/>
      <color indexed="63"/>
      <name val="Helvetica Neue"/>
    </font>
    <font>
      <b/>
      <sz val="11"/>
      <color indexed="63"/>
      <name val="Helvetica Neue"/>
    </font>
    <font>
      <i/>
      <sz val="8"/>
      <name val="Calibri"/>
      <family val="2"/>
    </font>
    <font>
      <b/>
      <sz val="10"/>
      <color indexed="63"/>
      <name val="Calibri"/>
      <family val="2"/>
    </font>
    <font>
      <b/>
      <sz val="11"/>
      <color indexed="63"/>
      <name val="Calibri"/>
      <family val="2"/>
    </font>
    <font>
      <b/>
      <sz val="9"/>
      <name val="Arial"/>
      <family val="2"/>
    </font>
    <font>
      <sz val="9"/>
      <name val="Arial"/>
      <family val="2"/>
    </font>
    <font>
      <b/>
      <sz val="10"/>
      <name val="Arial"/>
      <family val="2"/>
    </font>
    <font>
      <b/>
      <sz val="12"/>
      <name val="Arial"/>
      <family val="2"/>
    </font>
    <font>
      <sz val="11"/>
      <color theme="1"/>
      <name val="Calibri"/>
      <family val="2"/>
      <scheme val="minor"/>
    </font>
    <font>
      <b/>
      <sz val="11"/>
      <color theme="1"/>
      <name val="Calibri"/>
      <family val="2"/>
      <scheme val="minor"/>
    </font>
    <font>
      <sz val="11"/>
      <color rgb="FFFF0000"/>
      <name val="Calibri"/>
      <family val="2"/>
      <scheme val="minor"/>
    </font>
    <font>
      <sz val="9"/>
      <color theme="1"/>
      <name val="Calibri"/>
      <family val="2"/>
      <scheme val="minor"/>
    </font>
    <font>
      <i/>
      <sz val="11"/>
      <color theme="1"/>
      <name val="Calibri"/>
      <family val="2"/>
      <scheme val="minor"/>
    </font>
    <font>
      <sz val="8"/>
      <color rgb="FF000000"/>
      <name val="Tahoma"/>
      <family val="2"/>
    </font>
    <font>
      <b/>
      <strike/>
      <sz val="10"/>
      <color indexed="8"/>
      <name val="Arial"/>
      <family val="2"/>
    </font>
    <font>
      <b/>
      <sz val="9"/>
      <name val="Helvetica Neue"/>
    </font>
    <font>
      <sz val="9"/>
      <name val="Helvetica Neue"/>
    </font>
    <font>
      <u/>
      <sz val="11"/>
      <color theme="1"/>
      <name val="Calibri"/>
      <family val="2"/>
      <scheme val="minor"/>
    </font>
    <font>
      <i/>
      <sz val="9"/>
      <color indexed="8"/>
      <name val="Arial"/>
      <family val="2"/>
    </font>
    <font>
      <b/>
      <i/>
      <sz val="9"/>
      <color indexed="8"/>
      <name val="Arial"/>
      <family val="2"/>
    </font>
    <font>
      <b/>
      <i/>
      <sz val="14"/>
      <color theme="1"/>
      <name val="Calibri"/>
      <family val="2"/>
      <scheme val="minor"/>
    </font>
    <font>
      <sz val="9"/>
      <color theme="1"/>
      <name val="Arial"/>
      <family val="2"/>
    </font>
    <font>
      <b/>
      <sz val="9"/>
      <color theme="1"/>
      <name val="Arial"/>
      <family val="2"/>
    </font>
    <font>
      <i/>
      <sz val="9"/>
      <color theme="1"/>
      <name val="Arial"/>
      <family val="2"/>
    </font>
    <font>
      <b/>
      <i/>
      <sz val="9"/>
      <color theme="1"/>
      <name val="Arial"/>
      <family val="2"/>
    </font>
    <font>
      <sz val="9"/>
      <color rgb="FF000000"/>
      <name val="Arial"/>
      <family val="2"/>
    </font>
    <font>
      <b/>
      <sz val="11"/>
      <color theme="1"/>
      <name val="Arial"/>
      <family val="2"/>
    </font>
    <font>
      <sz val="11"/>
      <color theme="1"/>
      <name val="Arial"/>
      <family val="2"/>
    </font>
    <font>
      <b/>
      <sz val="14"/>
      <name val="Arial"/>
      <family val="2"/>
    </font>
    <font>
      <b/>
      <sz val="11"/>
      <name val="Arial"/>
      <family val="2"/>
    </font>
    <font>
      <sz val="11"/>
      <color rgb="FFFF0000"/>
      <name val="Arial"/>
      <family val="2"/>
    </font>
    <font>
      <sz val="11"/>
      <color indexed="8"/>
      <name val="Arial"/>
      <family val="2"/>
    </font>
    <font>
      <b/>
      <i/>
      <sz val="10"/>
      <name val="Arial"/>
      <family val="2"/>
    </font>
    <font>
      <b/>
      <sz val="10"/>
      <color rgb="FF000099"/>
      <name val="Arial"/>
      <family val="2"/>
    </font>
    <font>
      <sz val="9"/>
      <color rgb="FFFF0000"/>
      <name val="Arial"/>
      <family val="2"/>
    </font>
    <font>
      <i/>
      <sz val="9"/>
      <name val="Arial"/>
      <family val="2"/>
    </font>
    <font>
      <sz val="11"/>
      <color rgb="FF0000CC"/>
      <name val="Arial"/>
      <family val="2"/>
    </font>
    <font>
      <b/>
      <i/>
      <strike/>
      <sz val="9"/>
      <color rgb="FFFF0000"/>
      <name val="Arial"/>
      <family val="2"/>
    </font>
    <font>
      <sz val="11"/>
      <name val="Arial"/>
      <family val="2"/>
    </font>
    <font>
      <b/>
      <strike/>
      <sz val="10"/>
      <name val="Arial"/>
      <family val="2"/>
    </font>
    <font>
      <b/>
      <i/>
      <sz val="9"/>
      <name val="Arial"/>
      <family val="2"/>
    </font>
    <font>
      <b/>
      <i/>
      <sz val="11"/>
      <name val="Arial"/>
      <family val="2"/>
    </font>
    <font>
      <i/>
      <strike/>
      <sz val="9"/>
      <name val="Arial"/>
      <family val="2"/>
    </font>
    <font>
      <sz val="10"/>
      <name val="Arial"/>
      <family val="2"/>
    </font>
    <font>
      <strike/>
      <sz val="10"/>
      <name val="Arial"/>
      <family val="2"/>
    </font>
    <font>
      <sz val="12"/>
      <name val="Arial"/>
      <family val="2"/>
    </font>
  </fonts>
  <fills count="19">
    <fill>
      <patternFill patternType="none"/>
    </fill>
    <fill>
      <patternFill patternType="gray125"/>
    </fill>
    <fill>
      <patternFill patternType="solid">
        <fgColor indexed="43"/>
        <bgColor indexed="64"/>
      </patternFill>
    </fill>
    <fill>
      <patternFill patternType="solid">
        <fgColor indexed="52"/>
        <bgColor indexed="64"/>
      </patternFill>
    </fill>
    <fill>
      <patternFill patternType="solid">
        <fgColor indexed="49"/>
        <bgColor indexed="64"/>
      </patternFill>
    </fill>
    <fill>
      <patternFill patternType="solid">
        <fgColor indexed="50"/>
        <bgColor indexed="64"/>
      </patternFill>
    </fill>
    <fill>
      <patternFill patternType="solid">
        <fgColor indexed="42"/>
        <bgColor indexed="64"/>
      </patternFill>
    </fill>
    <fill>
      <patternFill patternType="solid">
        <fgColor indexed="14"/>
        <bgColor indexed="64"/>
      </patternFill>
    </fill>
    <fill>
      <patternFill patternType="solid">
        <fgColor indexed="31"/>
        <bgColor indexed="31"/>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theme="0" tint="-0.14999847407452621"/>
        <bgColor indexed="64"/>
      </patternFill>
    </fill>
    <fill>
      <patternFill patternType="solid">
        <fgColor rgb="FF9966FF"/>
        <bgColor indexed="64"/>
      </patternFill>
    </fill>
    <fill>
      <patternFill patternType="solid">
        <fgColor rgb="FFC9E7A7"/>
        <bgColor indexed="64"/>
      </patternFill>
    </fill>
    <fill>
      <patternFill patternType="solid">
        <fgColor rgb="FF4FB8FF"/>
        <bgColor indexed="64"/>
      </patternFill>
    </fill>
    <fill>
      <patternFill patternType="solid">
        <fgColor rgb="FF00D1CC"/>
        <bgColor indexed="64"/>
      </patternFill>
    </fill>
    <fill>
      <patternFill patternType="solid">
        <fgColor rgb="FFFFFF00"/>
        <bgColor indexed="64"/>
      </patternFill>
    </fill>
    <fill>
      <patternFill patternType="solid">
        <fgColor rgb="FFFF79BC"/>
        <bgColor indexed="64"/>
      </patternFill>
    </fill>
    <fill>
      <patternFill patternType="solid">
        <fgColor theme="0" tint="-0.24994659260841701"/>
        <bgColor indexed="64"/>
      </patternFill>
    </fill>
  </fills>
  <borders count="62">
    <border>
      <left/>
      <right/>
      <top/>
      <bottom/>
      <diagonal/>
    </border>
    <border>
      <left/>
      <right/>
      <top/>
      <bottom style="thin">
        <color auto="1"/>
      </bottom>
      <diagonal/>
    </border>
    <border>
      <left style="thin">
        <color indexed="22"/>
      </left>
      <right/>
      <top/>
      <bottom/>
      <diagonal/>
    </border>
    <border>
      <left/>
      <right/>
      <top style="thin">
        <color auto="1"/>
      </top>
      <bottom style="thin">
        <color auto="1"/>
      </bottom>
      <diagonal/>
    </border>
    <border>
      <left style="medium">
        <color indexed="22"/>
      </left>
      <right style="medium">
        <color indexed="22"/>
      </right>
      <top style="medium">
        <color indexed="22"/>
      </top>
      <bottom style="medium">
        <color indexed="22"/>
      </bottom>
      <diagonal/>
    </border>
    <border>
      <left/>
      <right style="medium">
        <color indexed="22"/>
      </right>
      <top style="medium">
        <color indexed="22"/>
      </top>
      <bottom style="medium">
        <color indexed="22"/>
      </bottom>
      <diagonal/>
    </border>
    <border>
      <left style="medium">
        <color indexed="22"/>
      </left>
      <right style="medium">
        <color indexed="22"/>
      </right>
      <top/>
      <bottom style="medium">
        <color indexed="22"/>
      </bottom>
      <diagonal/>
    </border>
    <border>
      <left/>
      <right style="medium">
        <color indexed="22"/>
      </right>
      <top/>
      <bottom style="medium">
        <color indexed="22"/>
      </bottom>
      <diagonal/>
    </border>
    <border>
      <left/>
      <right/>
      <top/>
      <bottom style="medium">
        <color indexed="22"/>
      </bottom>
      <diagonal/>
    </border>
    <border>
      <left/>
      <right/>
      <top/>
      <bottom style="thin">
        <color theme="4" tint="0.39997558519241921"/>
      </bottom>
      <diagonal/>
    </border>
    <border>
      <left/>
      <right/>
      <top style="thin">
        <color theme="4" tint="0.3999755851924192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style="thin">
        <color auto="1"/>
      </top>
      <bottom style="thin">
        <color auto="1"/>
      </bottom>
      <diagonal/>
    </border>
    <border>
      <left style="medium">
        <color auto="1"/>
      </left>
      <right/>
      <top/>
      <bottom style="thin">
        <color auto="1"/>
      </bottom>
      <diagonal/>
    </border>
    <border>
      <left/>
      <right/>
      <top style="thin">
        <color indexed="64"/>
      </top>
      <bottom style="thin">
        <color indexed="64"/>
      </bottom>
      <diagonal/>
    </border>
    <border>
      <left style="medium">
        <color auto="1"/>
      </left>
      <right/>
      <top style="thin">
        <color auto="1"/>
      </top>
      <bottom/>
      <diagonal/>
    </border>
    <border>
      <left style="medium">
        <color auto="1"/>
      </left>
      <right/>
      <top/>
      <bottom/>
      <diagonal/>
    </border>
    <border>
      <left style="thin">
        <color indexed="64"/>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bottom/>
      <diagonal/>
    </border>
    <border>
      <left style="medium">
        <color auto="1"/>
      </left>
      <right/>
      <top style="thin">
        <color auto="1"/>
      </top>
      <bottom style="thick">
        <color auto="1"/>
      </bottom>
      <diagonal/>
    </border>
    <border>
      <left style="thin">
        <color indexed="64"/>
      </left>
      <right style="thin">
        <color indexed="64"/>
      </right>
      <top style="thin">
        <color indexed="64"/>
      </top>
      <bottom style="thick">
        <color auto="1"/>
      </bottom>
      <diagonal/>
    </border>
    <border>
      <left style="thin">
        <color auto="1"/>
      </left>
      <right style="thick">
        <color auto="1"/>
      </right>
      <top style="thin">
        <color auto="1"/>
      </top>
      <bottom style="medium">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indexed="64"/>
      </top>
      <bottom style="thin">
        <color indexed="64"/>
      </bottom>
      <diagonal/>
    </border>
    <border>
      <left style="thin">
        <color auto="1"/>
      </left>
      <right style="thick">
        <color auto="1"/>
      </right>
      <top/>
      <bottom style="thin">
        <color auto="1"/>
      </bottom>
      <diagonal/>
    </border>
    <border>
      <left style="thin">
        <color auto="1"/>
      </left>
      <right style="thick">
        <color auto="1"/>
      </right>
      <top/>
      <bottom/>
      <diagonal/>
    </border>
    <border>
      <left style="thin">
        <color auto="1"/>
      </left>
      <right style="thick">
        <color auto="1"/>
      </right>
      <top style="thin">
        <color auto="1"/>
      </top>
      <bottom style="thick">
        <color auto="1"/>
      </bottom>
      <diagonal/>
    </border>
    <border>
      <left style="thin">
        <color auto="1"/>
      </left>
      <right/>
      <top/>
      <bottom style="thin">
        <color auto="1"/>
      </bottom>
      <diagonal/>
    </border>
    <border>
      <left style="thin">
        <color auto="1"/>
      </left>
      <right/>
      <top style="thin">
        <color auto="1"/>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style="thin">
        <color indexed="64"/>
      </left>
      <right style="thick">
        <color auto="1"/>
      </right>
      <top style="thin">
        <color indexed="64"/>
      </top>
      <bottom style="thin">
        <color indexed="64"/>
      </bottom>
      <diagonal/>
    </border>
    <border>
      <left/>
      <right/>
      <top style="thick">
        <color auto="1"/>
      </top>
      <bottom/>
      <diagonal/>
    </border>
    <border>
      <left/>
      <right style="thin">
        <color indexed="22"/>
      </right>
      <top style="thick">
        <color auto="1"/>
      </top>
      <bottom style="thin">
        <color indexed="22"/>
      </bottom>
      <diagonal/>
    </border>
    <border>
      <left style="thin">
        <color indexed="22"/>
      </left>
      <right style="thin">
        <color indexed="22"/>
      </right>
      <top style="thick">
        <color auto="1"/>
      </top>
      <bottom style="thin">
        <color indexed="22"/>
      </bottom>
      <diagonal/>
    </border>
    <border>
      <left style="thin">
        <color indexed="64"/>
      </left>
      <right style="thin">
        <color indexed="64"/>
      </right>
      <top style="thick">
        <color auto="1"/>
      </top>
      <bottom style="thin">
        <color indexed="64"/>
      </bottom>
      <diagonal/>
    </border>
    <border>
      <left style="thin">
        <color indexed="64"/>
      </left>
      <right style="thin">
        <color indexed="64"/>
      </right>
      <top style="thin">
        <color indexed="64"/>
      </top>
      <bottom style="thick">
        <color indexed="64"/>
      </bottom>
      <diagonal/>
    </border>
    <border>
      <left/>
      <right style="thick">
        <color auto="1"/>
      </right>
      <top/>
      <bottom style="thin">
        <color auto="1"/>
      </bottom>
      <diagonal/>
    </border>
  </borders>
  <cellStyleXfs count="3">
    <xf numFmtId="0" fontId="0" fillId="0" borderId="0"/>
    <xf numFmtId="0" fontId="18" fillId="0" borderId="0" applyNumberFormat="0" applyFill="0" applyBorder="0" applyAlignment="0" applyProtection="0">
      <alignment vertical="top"/>
      <protection locked="0"/>
    </xf>
    <xf numFmtId="9" fontId="32" fillId="0" borderId="0" applyFont="0" applyFill="0" applyBorder="0" applyAlignment="0" applyProtection="0"/>
  </cellStyleXfs>
  <cellXfs count="379">
    <xf numFmtId="0" fontId="0" fillId="0" borderId="0" xfId="0"/>
    <xf numFmtId="0" fontId="1" fillId="0" borderId="0" xfId="0" applyFont="1" applyAlignment="1">
      <alignment horizontal="center"/>
    </xf>
    <xf numFmtId="0" fontId="0" fillId="0" borderId="0" xfId="0" applyFont="1" applyAlignment="1"/>
    <xf numFmtId="0" fontId="4" fillId="0" borderId="0" xfId="0" applyFont="1"/>
    <xf numFmtId="0" fontId="5" fillId="0" borderId="0" xfId="0" applyFont="1" applyAlignment="1">
      <alignment horizontal="left" wrapText="1"/>
    </xf>
    <xf numFmtId="0" fontId="5" fillId="0" borderId="0" xfId="0" applyFont="1" applyAlignment="1"/>
    <xf numFmtId="0" fontId="5" fillId="0" borderId="0" xfId="0" applyFont="1" applyAlignment="1">
      <alignment horizontal="left" indent="1"/>
    </xf>
    <xf numFmtId="0" fontId="6" fillId="0" borderId="0" xfId="0" applyFont="1" applyAlignment="1"/>
    <xf numFmtId="0" fontId="7" fillId="0" borderId="0" xfId="0" applyFont="1" applyAlignment="1"/>
    <xf numFmtId="0" fontId="5" fillId="0" borderId="0" xfId="0" applyFont="1"/>
    <xf numFmtId="0" fontId="0" fillId="0" borderId="0" xfId="0" applyFill="1" applyProtection="1"/>
    <xf numFmtId="0" fontId="0" fillId="0" borderId="0" xfId="0" applyProtection="1">
      <protection locked="0"/>
    </xf>
    <xf numFmtId="0" fontId="13" fillId="0" borderId="0" xfId="0" applyFont="1" applyFill="1" applyAlignment="1" applyProtection="1">
      <alignment horizontal="center" vertical="center" wrapText="1"/>
      <protection locked="0"/>
    </xf>
    <xf numFmtId="0" fontId="0" fillId="2" borderId="2" xfId="0" applyFill="1" applyBorder="1" applyProtection="1">
      <protection locked="0"/>
    </xf>
    <xf numFmtId="0" fontId="0" fillId="3" borderId="0" xfId="0" applyFill="1" applyBorder="1" applyProtection="1">
      <protection locked="0"/>
    </xf>
    <xf numFmtId="0" fontId="0" fillId="4" borderId="0" xfId="0" applyFill="1" applyBorder="1" applyProtection="1">
      <protection locked="0"/>
    </xf>
    <xf numFmtId="0" fontId="0" fillId="5" borderId="0" xfId="0" applyFill="1" applyBorder="1" applyProtection="1">
      <protection locked="0"/>
    </xf>
    <xf numFmtId="0" fontId="0" fillId="6" borderId="0" xfId="0" applyFill="1" applyBorder="1" applyProtection="1">
      <protection locked="0"/>
    </xf>
    <xf numFmtId="0" fontId="0" fillId="7" borderId="0" xfId="0" applyFill="1" applyBorder="1" applyProtection="1">
      <protection locked="0"/>
    </xf>
    <xf numFmtId="0" fontId="17" fillId="0" borderId="1" xfId="0" applyFont="1" applyBorder="1" applyProtection="1">
      <protection locked="0"/>
    </xf>
    <xf numFmtId="0" fontId="17" fillId="0" borderId="3" xfId="0" applyFont="1" applyBorder="1" applyProtection="1">
      <protection locked="0"/>
    </xf>
    <xf numFmtId="0" fontId="18" fillId="0" borderId="3" xfId="1" applyFont="1" applyBorder="1" applyAlignment="1" applyProtection="1">
      <protection locked="0"/>
    </xf>
    <xf numFmtId="0" fontId="17" fillId="0" borderId="3" xfId="0" applyFont="1" applyBorder="1" applyAlignment="1" applyProtection="1">
      <alignment horizontal="left"/>
      <protection locked="0"/>
    </xf>
    <xf numFmtId="0" fontId="0" fillId="0" borderId="1" xfId="0" applyBorder="1" applyProtection="1">
      <protection locked="0"/>
    </xf>
    <xf numFmtId="0" fontId="20" fillId="0" borderId="1" xfId="0" applyFont="1" applyBorder="1" applyAlignment="1" applyProtection="1">
      <alignment horizontal="center" wrapText="1"/>
      <protection locked="0"/>
    </xf>
    <xf numFmtId="0" fontId="35" fillId="0" borderId="1" xfId="0" applyFont="1" applyBorder="1" applyProtection="1">
      <protection locked="0"/>
    </xf>
    <xf numFmtId="0" fontId="36" fillId="0" borderId="0" xfId="0" applyFont="1" applyFill="1" applyProtection="1">
      <protection locked="0"/>
    </xf>
    <xf numFmtId="0" fontId="33" fillId="9" borderId="9" xfId="0" applyFont="1" applyFill="1" applyBorder="1"/>
    <xf numFmtId="0" fontId="0" fillId="0" borderId="0" xfId="0" applyAlignment="1">
      <alignment horizontal="left"/>
    </xf>
    <xf numFmtId="0" fontId="0" fillId="0" borderId="0" xfId="0" applyNumberFormat="1"/>
    <xf numFmtId="0" fontId="33" fillId="9" borderId="10" xfId="0" applyFont="1" applyFill="1" applyBorder="1" applyAlignment="1">
      <alignment horizontal="left"/>
    </xf>
    <xf numFmtId="0" fontId="33" fillId="9" borderId="10" xfId="0" applyNumberFormat="1" applyFont="1" applyFill="1" applyBorder="1"/>
    <xf numFmtId="165" fontId="0" fillId="0" borderId="0" xfId="0" applyNumberFormat="1"/>
    <xf numFmtId="168" fontId="0" fillId="0" borderId="0" xfId="0" applyNumberFormat="1"/>
    <xf numFmtId="0" fontId="0" fillId="0" borderId="0" xfId="0" applyProtection="1">
      <protection hidden="1"/>
    </xf>
    <xf numFmtId="0" fontId="0" fillId="0" borderId="0" xfId="0" applyBorder="1" applyProtection="1">
      <protection hidden="1"/>
    </xf>
    <xf numFmtId="0" fontId="0" fillId="0" borderId="0" xfId="0" applyFill="1" applyBorder="1" applyProtection="1">
      <protection hidden="1"/>
    </xf>
    <xf numFmtId="0" fontId="14" fillId="0" borderId="0" xfId="0" applyFont="1" applyProtection="1">
      <protection hidden="1"/>
    </xf>
    <xf numFmtId="0" fontId="16" fillId="0" borderId="0" xfId="0" applyFont="1" applyProtection="1">
      <protection hidden="1"/>
    </xf>
    <xf numFmtId="0" fontId="9" fillId="0" borderId="0" xfId="0" applyFont="1" applyProtection="1">
      <protection hidden="1"/>
    </xf>
    <xf numFmtId="0" fontId="17" fillId="0" borderId="0" xfId="0" applyFont="1" applyProtection="1">
      <protection hidden="1"/>
    </xf>
    <xf numFmtId="0" fontId="9" fillId="0" borderId="0" xfId="0" applyFont="1" applyBorder="1" applyProtection="1">
      <protection hidden="1"/>
    </xf>
    <xf numFmtId="0" fontId="17" fillId="0" borderId="0" xfId="0" applyFont="1" applyBorder="1" applyProtection="1">
      <protection hidden="1"/>
    </xf>
    <xf numFmtId="0" fontId="17" fillId="0" borderId="0" xfId="0" applyFont="1" applyBorder="1" applyAlignment="1" applyProtection="1">
      <alignment horizontal="left"/>
      <protection hidden="1"/>
    </xf>
    <xf numFmtId="0" fontId="9" fillId="0" borderId="0" xfId="0" applyFont="1" applyBorder="1" applyAlignment="1" applyProtection="1">
      <alignment horizontal="left"/>
      <protection hidden="1"/>
    </xf>
    <xf numFmtId="0" fontId="17" fillId="0" borderId="0" xfId="0" applyFont="1" applyFill="1" applyBorder="1" applyAlignment="1" applyProtection="1">
      <alignment horizontal="left"/>
      <protection hidden="1"/>
    </xf>
    <xf numFmtId="0" fontId="19" fillId="0" borderId="4" xfId="0" applyFont="1" applyBorder="1" applyAlignment="1" applyProtection="1">
      <alignment horizontal="center" vertical="top" wrapText="1"/>
      <protection hidden="1"/>
    </xf>
    <xf numFmtId="0" fontId="19" fillId="0" borderId="5" xfId="0" applyFont="1" applyBorder="1" applyAlignment="1" applyProtection="1">
      <alignment horizontal="center" vertical="top" wrapText="1"/>
      <protection hidden="1"/>
    </xf>
    <xf numFmtId="0" fontId="20" fillId="0" borderId="6" xfId="0" applyFont="1" applyBorder="1" applyAlignment="1" applyProtection="1">
      <alignment horizontal="center" vertical="center" wrapText="1"/>
      <protection hidden="1"/>
    </xf>
    <xf numFmtId="0" fontId="21" fillId="0" borderId="7" xfId="0" applyFont="1" applyBorder="1" applyAlignment="1" applyProtection="1">
      <alignment vertical="top" wrapText="1"/>
      <protection hidden="1"/>
    </xf>
    <xf numFmtId="164" fontId="23" fillId="0" borderId="8" xfId="2" applyNumberFormat="1" applyFont="1" applyBorder="1" applyAlignment="1" applyProtection="1">
      <alignment horizontal="center" vertical="center" wrapText="1"/>
      <protection hidden="1"/>
    </xf>
    <xf numFmtId="0" fontId="39" fillId="0" borderId="7" xfId="0" applyFont="1" applyFill="1" applyBorder="1" applyAlignment="1" applyProtection="1">
      <alignment vertical="top" wrapText="1"/>
      <protection hidden="1"/>
    </xf>
    <xf numFmtId="0" fontId="0" fillId="0" borderId="0" xfId="0" applyAlignment="1" applyProtection="1">
      <alignment wrapText="1"/>
      <protection hidden="1"/>
    </xf>
    <xf numFmtId="0" fontId="21" fillId="0" borderId="6" xfId="0" applyFont="1" applyBorder="1" applyAlignment="1" applyProtection="1">
      <alignment vertical="top" wrapText="1"/>
      <protection hidden="1"/>
    </xf>
    <xf numFmtId="0" fontId="20" fillId="0" borderId="4" xfId="0" applyFont="1" applyBorder="1" applyAlignment="1" applyProtection="1">
      <alignment horizontal="center" wrapText="1"/>
      <protection hidden="1"/>
    </xf>
    <xf numFmtId="0" fontId="25" fillId="0" borderId="0" xfId="0" applyFont="1" applyAlignment="1" applyProtection="1">
      <alignment horizontal="left" vertical="center"/>
      <protection hidden="1"/>
    </xf>
    <xf numFmtId="0" fontId="20" fillId="0" borderId="0" xfId="0" applyFont="1" applyBorder="1" applyAlignment="1" applyProtection="1">
      <alignment horizontal="center" wrapText="1"/>
      <protection hidden="1"/>
    </xf>
    <xf numFmtId="164" fontId="20" fillId="0" borderId="0" xfId="2" applyNumberFormat="1" applyFont="1" applyBorder="1" applyAlignment="1" applyProtection="1">
      <alignment horizontal="center" wrapText="1"/>
      <protection hidden="1"/>
    </xf>
    <xf numFmtId="164" fontId="26" fillId="0" borderId="0" xfId="2" applyNumberFormat="1" applyFont="1" applyBorder="1" applyAlignment="1" applyProtection="1">
      <alignment horizontal="center" wrapText="1"/>
      <protection hidden="1"/>
    </xf>
    <xf numFmtId="0" fontId="26" fillId="0" borderId="0" xfId="0" applyFont="1" applyBorder="1" applyAlignment="1" applyProtection="1">
      <alignment horizontal="center" wrapText="1"/>
      <protection hidden="1"/>
    </xf>
    <xf numFmtId="165" fontId="24" fillId="0" borderId="6" xfId="0" applyNumberFormat="1" applyFont="1" applyBorder="1" applyAlignment="1" applyProtection="1">
      <alignment horizontal="center" vertical="center" wrapText="1"/>
    </xf>
    <xf numFmtId="165" fontId="20" fillId="0" borderId="4" xfId="0" applyNumberFormat="1" applyFont="1" applyBorder="1" applyAlignment="1" applyProtection="1">
      <alignment horizontal="center" vertical="center" wrapText="1"/>
    </xf>
    <xf numFmtId="0" fontId="20" fillId="0" borderId="4" xfId="0" applyFont="1" applyBorder="1" applyAlignment="1" applyProtection="1">
      <alignment horizontal="center" vertical="center" wrapText="1"/>
      <protection hidden="1"/>
    </xf>
    <xf numFmtId="0" fontId="0" fillId="0" borderId="0" xfId="0" applyAlignment="1"/>
    <xf numFmtId="0" fontId="9" fillId="0" borderId="0" xfId="0" applyFont="1" applyBorder="1" applyAlignment="1" applyProtection="1">
      <alignment vertical="center"/>
    </xf>
    <xf numFmtId="167" fontId="41" fillId="0" borderId="13" xfId="0" applyNumberFormat="1" applyFont="1" applyBorder="1" applyAlignment="1" applyProtection="1">
      <alignment horizontal="center" vertical="center"/>
    </xf>
    <xf numFmtId="0" fontId="41" fillId="0" borderId="13" xfId="0" applyFont="1" applyBorder="1" applyAlignment="1" applyProtection="1">
      <alignment horizontal="center" vertical="center"/>
    </xf>
    <xf numFmtId="0" fontId="41" fillId="0" borderId="14" xfId="0" applyFont="1" applyBorder="1" applyAlignment="1" applyProtection="1">
      <alignment horizontal="center" vertical="center"/>
    </xf>
    <xf numFmtId="0" fontId="0" fillId="0" borderId="13" xfId="0" applyBorder="1" applyAlignment="1" applyProtection="1">
      <alignment horizontal="center" vertical="center" wrapText="1"/>
    </xf>
    <xf numFmtId="0" fontId="0" fillId="0" borderId="13" xfId="0" applyBorder="1" applyProtection="1"/>
    <xf numFmtId="167" fontId="41" fillId="0" borderId="13" xfId="0" applyNumberFormat="1" applyFont="1" applyBorder="1" applyAlignment="1" applyProtection="1">
      <alignment horizontal="center"/>
    </xf>
    <xf numFmtId="0" fontId="41" fillId="0" borderId="13" xfId="0" applyFont="1" applyBorder="1" applyAlignment="1" applyProtection="1">
      <alignment horizontal="center"/>
    </xf>
    <xf numFmtId="0" fontId="41" fillId="0" borderId="14" xfId="0" applyFont="1" applyBorder="1" applyAlignment="1" applyProtection="1">
      <alignment horizontal="center"/>
    </xf>
    <xf numFmtId="0" fontId="0" fillId="0" borderId="13" xfId="0" applyBorder="1" applyAlignment="1" applyProtection="1">
      <alignment horizontal="center" wrapText="1"/>
    </xf>
    <xf numFmtId="0" fontId="0" fillId="0" borderId="14" xfId="0" applyBorder="1" applyAlignment="1" applyProtection="1">
      <alignment horizontal="center" wrapText="1"/>
    </xf>
    <xf numFmtId="167" fontId="0" fillId="0" borderId="13" xfId="0" applyNumberFormat="1" applyBorder="1" applyAlignment="1" applyProtection="1">
      <alignment horizontal="center"/>
    </xf>
    <xf numFmtId="167" fontId="0" fillId="0" borderId="14" xfId="0" applyNumberFormat="1" applyBorder="1" applyAlignment="1" applyProtection="1">
      <alignment horizontal="center"/>
    </xf>
    <xf numFmtId="0" fontId="0" fillId="0" borderId="13" xfId="0" applyBorder="1" applyAlignment="1" applyProtection="1">
      <alignment horizontal="center"/>
    </xf>
    <xf numFmtId="0" fontId="0" fillId="0" borderId="14" xfId="0" applyBorder="1" applyProtection="1"/>
    <xf numFmtId="0" fontId="11" fillId="0" borderId="18" xfId="0" applyFont="1" applyBorder="1" applyAlignment="1" applyProtection="1">
      <alignment vertical="top" wrapText="1"/>
    </xf>
    <xf numFmtId="0" fontId="28" fillId="0" borderId="18" xfId="0" applyFont="1" applyBorder="1" applyAlignment="1" applyProtection="1">
      <alignment vertical="top" wrapText="1"/>
    </xf>
    <xf numFmtId="0" fontId="12" fillId="0" borderId="18" xfId="0" applyFont="1" applyBorder="1" applyAlignment="1" applyProtection="1">
      <alignment vertical="top" wrapText="1"/>
    </xf>
    <xf numFmtId="0" fontId="28" fillId="0" borderId="19" xfId="0" applyFont="1" applyFill="1" applyBorder="1" applyAlignment="1" applyProtection="1">
      <alignment vertical="top" wrapText="1"/>
    </xf>
    <xf numFmtId="0" fontId="11" fillId="0" borderId="20" xfId="0" applyFont="1" applyBorder="1" applyAlignment="1" applyProtection="1">
      <alignment vertical="top" wrapText="1"/>
    </xf>
    <xf numFmtId="0" fontId="28" fillId="0" borderId="18" xfId="0" applyFont="1" applyFill="1" applyBorder="1" applyAlignment="1" applyProtection="1">
      <alignment vertical="top" wrapText="1"/>
    </xf>
    <xf numFmtId="0" fontId="0" fillId="2" borderId="0" xfId="0" applyFill="1" applyBorder="1" applyProtection="1"/>
    <xf numFmtId="0" fontId="0" fillId="4" borderId="0" xfId="0" applyFill="1" applyBorder="1" applyProtection="1"/>
    <xf numFmtId="0" fontId="0" fillId="5" borderId="0" xfId="0" applyFill="1" applyBorder="1" applyProtection="1"/>
    <xf numFmtId="0" fontId="0" fillId="6" borderId="0" xfId="0" applyFill="1" applyBorder="1" applyProtection="1"/>
    <xf numFmtId="0" fontId="0" fillId="7" borderId="0" xfId="0" applyFill="1" applyBorder="1" applyProtection="1"/>
    <xf numFmtId="0" fontId="0" fillId="3" borderId="0" xfId="0" applyFill="1" applyBorder="1" applyProtection="1"/>
    <xf numFmtId="0" fontId="0" fillId="0" borderId="0" xfId="0" applyFill="1" applyBorder="1" applyProtection="1"/>
    <xf numFmtId="167" fontId="0" fillId="0" borderId="0" xfId="0" applyNumberFormat="1" applyFill="1" applyBorder="1" applyAlignment="1" applyProtection="1">
      <alignment horizontal="center"/>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0" fillId="0" borderId="13" xfId="0" applyFill="1" applyBorder="1" applyProtection="1"/>
    <xf numFmtId="0" fontId="11" fillId="0" borderId="25" xfId="0" applyFont="1" applyBorder="1" applyAlignment="1" applyProtection="1">
      <alignment vertical="top" wrapText="1"/>
    </xf>
    <xf numFmtId="0" fontId="11" fillId="0" borderId="19" xfId="0" applyFont="1" applyBorder="1" applyAlignment="1" applyProtection="1">
      <alignment vertical="top" wrapText="1"/>
    </xf>
    <xf numFmtId="0" fontId="11" fillId="0" borderId="26" xfId="0" applyFont="1" applyBorder="1" applyAlignment="1" applyProtection="1">
      <alignment vertical="top" wrapText="1"/>
    </xf>
    <xf numFmtId="0" fontId="28" fillId="0" borderId="20" xfId="0" applyFont="1" applyFill="1" applyBorder="1" applyAlignment="1" applyProtection="1">
      <alignment vertical="top" wrapText="1"/>
    </xf>
    <xf numFmtId="0" fontId="42" fillId="0" borderId="25" xfId="0" applyFont="1" applyBorder="1" applyAlignment="1" applyProtection="1">
      <alignment vertical="top" wrapText="1"/>
    </xf>
    <xf numFmtId="0" fontId="11" fillId="0" borderId="25" xfId="0" applyFont="1" applyFill="1" applyBorder="1" applyAlignment="1" applyProtection="1">
      <alignment vertical="top" wrapText="1"/>
    </xf>
    <xf numFmtId="0" fontId="46" fillId="0" borderId="18" xfId="0" applyFont="1" applyBorder="1" applyAlignment="1" applyProtection="1">
      <alignment vertical="top" wrapText="1"/>
    </xf>
    <xf numFmtId="0" fontId="46" fillId="0" borderId="18" xfId="0" applyFont="1" applyFill="1" applyBorder="1" applyAlignment="1" applyProtection="1">
      <alignment vertical="top" wrapText="1"/>
    </xf>
    <xf numFmtId="0" fontId="46" fillId="0" borderId="25" xfId="0" applyFont="1" applyFill="1" applyBorder="1" applyAlignment="1" applyProtection="1">
      <alignment vertical="top" wrapText="1"/>
    </xf>
    <xf numFmtId="0" fontId="46" fillId="0" borderId="20" xfId="0" applyFont="1" applyBorder="1" applyAlignment="1" applyProtection="1">
      <alignment vertical="top" wrapText="1"/>
    </xf>
    <xf numFmtId="0" fontId="46" fillId="0" borderId="19" xfId="0" applyFont="1" applyFill="1" applyBorder="1" applyAlignment="1" applyProtection="1">
      <alignment vertical="top" wrapText="1"/>
    </xf>
    <xf numFmtId="0" fontId="51" fillId="0" borderId="0" xfId="0" applyFont="1" applyAlignment="1" applyProtection="1">
      <alignment vertical="center"/>
      <protection locked="0"/>
    </xf>
    <xf numFmtId="0" fontId="51" fillId="0" borderId="0" xfId="0" applyFont="1" applyAlignment="1" applyProtection="1">
      <alignment vertical="center"/>
    </xf>
    <xf numFmtId="0" fontId="51" fillId="0" borderId="0" xfId="0" applyFont="1" applyBorder="1" applyAlignment="1" applyProtection="1">
      <alignment vertical="center"/>
      <protection locked="0"/>
    </xf>
    <xf numFmtId="0" fontId="51" fillId="0" borderId="0" xfId="0" applyFont="1" applyBorder="1" applyAlignment="1" applyProtection="1">
      <alignment horizontal="center" vertical="center" wrapText="1"/>
      <protection locked="0"/>
    </xf>
    <xf numFmtId="0" fontId="51" fillId="0" borderId="0" xfId="0" applyFont="1" applyProtection="1">
      <protection locked="0"/>
    </xf>
    <xf numFmtId="0" fontId="51" fillId="0" borderId="0" xfId="0" applyFont="1" applyProtection="1"/>
    <xf numFmtId="0" fontId="54" fillId="0" borderId="0" xfId="0" applyFont="1" applyProtection="1"/>
    <xf numFmtId="0" fontId="51" fillId="0" borderId="0" xfId="0" applyFont="1" applyFill="1" applyBorder="1" applyAlignment="1" applyProtection="1">
      <alignment vertical="top"/>
    </xf>
    <xf numFmtId="0" fontId="55" fillId="0" borderId="0" xfId="0" applyFont="1" applyFill="1" applyBorder="1" applyAlignment="1" applyProtection="1">
      <alignment horizontal="center" vertical="center" wrapText="1"/>
    </xf>
    <xf numFmtId="0" fontId="50" fillId="0" borderId="0" xfId="0" applyFont="1" applyFill="1" applyBorder="1" applyAlignment="1" applyProtection="1">
      <alignment horizontal="center" vertical="top"/>
    </xf>
    <xf numFmtId="0" fontId="51" fillId="0" borderId="0" xfId="0" applyFont="1"/>
    <xf numFmtId="0" fontId="51" fillId="0" borderId="0" xfId="0" applyFont="1" applyFill="1" applyBorder="1" applyProtection="1">
      <protection locked="0"/>
    </xf>
    <xf numFmtId="0" fontId="51" fillId="0" borderId="0" xfId="0" applyFont="1" applyFill="1" applyBorder="1" applyProtection="1"/>
    <xf numFmtId="9" fontId="57" fillId="0" borderId="17" xfId="0" applyNumberFormat="1" applyFont="1" applyBorder="1" applyAlignment="1" applyProtection="1">
      <alignment horizontal="center" vertical="center" wrapText="1"/>
    </xf>
    <xf numFmtId="0" fontId="11" fillId="0" borderId="28" xfId="0" applyFont="1" applyBorder="1" applyAlignment="1" applyProtection="1">
      <alignment vertical="top" wrapText="1"/>
    </xf>
    <xf numFmtId="0" fontId="28" fillId="0" borderId="25" xfId="0" applyFont="1" applyFill="1" applyBorder="1" applyAlignment="1" applyProtection="1">
      <alignment vertical="top" wrapText="1"/>
    </xf>
    <xf numFmtId="0" fontId="11" fillId="0" borderId="29" xfId="0" applyFont="1" applyBorder="1" applyAlignment="1" applyProtection="1">
      <alignment vertical="top" wrapText="1"/>
    </xf>
    <xf numFmtId="0" fontId="28" fillId="0" borderId="25" xfId="0" applyFont="1" applyBorder="1" applyAlignment="1" applyProtection="1">
      <alignment vertical="top" wrapText="1"/>
    </xf>
    <xf numFmtId="0" fontId="28" fillId="0" borderId="28" xfId="0" applyFont="1" applyFill="1" applyBorder="1" applyAlignment="1" applyProtection="1">
      <alignment vertical="top" wrapText="1"/>
    </xf>
    <xf numFmtId="0" fontId="60" fillId="0" borderId="0" xfId="0" applyFont="1" applyProtection="1"/>
    <xf numFmtId="0" fontId="62" fillId="0" borderId="0" xfId="0" applyFont="1" applyProtection="1">
      <protection locked="0"/>
    </xf>
    <xf numFmtId="0" fontId="62" fillId="0" borderId="0" xfId="0" applyFont="1" applyProtection="1"/>
    <xf numFmtId="0" fontId="62" fillId="0" borderId="0" xfId="0" applyFont="1" applyBorder="1" applyAlignment="1" applyProtection="1">
      <alignment horizontal="center" wrapText="1"/>
      <protection locked="0"/>
    </xf>
    <xf numFmtId="0" fontId="62" fillId="0" borderId="0" xfId="0" applyFont="1" applyBorder="1" applyProtection="1">
      <protection locked="0"/>
    </xf>
    <xf numFmtId="0" fontId="53" fillId="0" borderId="12" xfId="0" applyFont="1" applyBorder="1" applyAlignment="1" applyProtection="1">
      <alignment horizontal="center" vertical="center" wrapText="1"/>
      <protection locked="0"/>
    </xf>
    <xf numFmtId="0" fontId="53" fillId="0" borderId="12" xfId="0" applyFont="1" applyFill="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13" xfId="0" applyFont="1" applyFill="1" applyBorder="1" applyAlignment="1" applyProtection="1">
      <alignment horizontal="center" vertical="center" wrapText="1"/>
      <protection locked="0"/>
    </xf>
    <xf numFmtId="0" fontId="53" fillId="0" borderId="11" xfId="0" applyFont="1" applyFill="1" applyBorder="1" applyAlignment="1" applyProtection="1">
      <alignment horizontal="center" vertical="center" wrapText="1"/>
      <protection locked="0"/>
    </xf>
    <xf numFmtId="0" fontId="53" fillId="10" borderId="27" xfId="0" applyFont="1" applyFill="1" applyBorder="1" applyAlignment="1" applyProtection="1">
      <alignment horizontal="center" vertical="center" wrapText="1"/>
      <protection locked="0"/>
    </xf>
    <xf numFmtId="0" fontId="62" fillId="0" borderId="0" xfId="0" applyFont="1" applyFill="1" applyBorder="1" applyAlignment="1" applyProtection="1">
      <alignment horizontal="center" vertical="center" wrapText="1"/>
    </xf>
    <xf numFmtId="0" fontId="53" fillId="0" borderId="0" xfId="0" applyFont="1" applyFill="1" applyBorder="1" applyAlignment="1" applyProtection="1">
      <alignment horizontal="center" vertical="top"/>
    </xf>
    <xf numFmtId="0" fontId="62" fillId="0" borderId="0" xfId="0" applyFont="1"/>
    <xf numFmtId="0" fontId="62" fillId="0" borderId="0" xfId="0" applyFont="1" applyFill="1" applyBorder="1" applyProtection="1">
      <protection locked="0"/>
    </xf>
    <xf numFmtId="1" fontId="62" fillId="0" borderId="0" xfId="0" applyNumberFormat="1" applyFont="1" applyFill="1" applyProtection="1">
      <protection locked="0"/>
    </xf>
    <xf numFmtId="49" fontId="6" fillId="17" borderId="13" xfId="0" applyNumberFormat="1" applyFont="1" applyFill="1" applyBorder="1" applyAlignment="1" applyProtection="1">
      <alignment horizontal="center" vertical="center"/>
    </xf>
    <xf numFmtId="49" fontId="6" fillId="16" borderId="13" xfId="0" applyNumberFormat="1" applyFont="1" applyFill="1" applyBorder="1" applyAlignment="1" applyProtection="1">
      <alignment horizontal="center" vertical="center"/>
    </xf>
    <xf numFmtId="49" fontId="6" fillId="12" borderId="13" xfId="0" applyNumberFormat="1" applyFont="1" applyFill="1" applyBorder="1" applyAlignment="1" applyProtection="1">
      <alignment horizontal="center" vertical="center"/>
    </xf>
    <xf numFmtId="49" fontId="38" fillId="10" borderId="14" xfId="0" applyNumberFormat="1" applyFont="1" applyFill="1" applyBorder="1" applyAlignment="1" applyProtection="1">
      <alignment horizontal="center" vertical="center"/>
    </xf>
    <xf numFmtId="49" fontId="6" fillId="16" borderId="12" xfId="0" applyNumberFormat="1" applyFont="1" applyFill="1" applyBorder="1" applyAlignment="1" applyProtection="1">
      <alignment horizontal="center" vertical="center"/>
    </xf>
    <xf numFmtId="49" fontId="6" fillId="16" borderId="11" xfId="0" applyNumberFormat="1" applyFont="1" applyFill="1" applyBorder="1" applyAlignment="1" applyProtection="1">
      <alignment horizontal="center" vertical="center"/>
    </xf>
    <xf numFmtId="49" fontId="6" fillId="13" borderId="13" xfId="0" applyNumberFormat="1" applyFont="1" applyFill="1" applyBorder="1" applyAlignment="1" applyProtection="1">
      <alignment horizontal="center" vertical="center"/>
    </xf>
    <xf numFmtId="49" fontId="6" fillId="13" borderId="11" xfId="0" applyNumberFormat="1" applyFont="1" applyFill="1" applyBorder="1" applyAlignment="1" applyProtection="1">
      <alignment horizontal="center" vertical="center"/>
    </xf>
    <xf numFmtId="49" fontId="6" fillId="17" borderId="12" xfId="0" applyNumberFormat="1" applyFont="1" applyFill="1" applyBorder="1" applyAlignment="1" applyProtection="1">
      <alignment horizontal="center" vertical="center"/>
    </xf>
    <xf numFmtId="49" fontId="6" fillId="14" borderId="13" xfId="0" applyNumberFormat="1" applyFont="1" applyFill="1" applyBorder="1" applyAlignment="1" applyProtection="1">
      <alignment horizontal="center" vertical="center"/>
    </xf>
    <xf numFmtId="49" fontId="6" fillId="14" borderId="11" xfId="0" applyNumberFormat="1" applyFont="1" applyFill="1" applyBorder="1" applyAlignment="1" applyProtection="1">
      <alignment horizontal="center" vertical="center"/>
    </xf>
    <xf numFmtId="49" fontId="6" fillId="14" borderId="12" xfId="0" applyNumberFormat="1" applyFont="1" applyFill="1" applyBorder="1" applyAlignment="1" applyProtection="1">
      <alignment horizontal="center" vertical="center"/>
    </xf>
    <xf numFmtId="49" fontId="6" fillId="13" borderId="12" xfId="0" applyNumberFormat="1" applyFont="1" applyFill="1" applyBorder="1" applyAlignment="1" applyProtection="1">
      <alignment horizontal="center" vertical="center"/>
    </xf>
    <xf numFmtId="49" fontId="6" fillId="15" borderId="12" xfId="0" applyNumberFormat="1" applyFont="1" applyFill="1" applyBorder="1" applyAlignment="1" applyProtection="1">
      <alignment horizontal="center" vertical="center"/>
    </xf>
    <xf numFmtId="49" fontId="6" fillId="15" borderId="13" xfId="0" applyNumberFormat="1" applyFont="1" applyFill="1" applyBorder="1" applyAlignment="1" applyProtection="1">
      <alignment horizontal="center" vertical="center"/>
    </xf>
    <xf numFmtId="49" fontId="6" fillId="15" borderId="11" xfId="0" applyNumberFormat="1" applyFont="1" applyFill="1" applyBorder="1" applyAlignment="1" applyProtection="1">
      <alignment horizontal="center" vertical="center"/>
    </xf>
    <xf numFmtId="49" fontId="6" fillId="10" borderId="13" xfId="0" applyNumberFormat="1" applyFont="1" applyFill="1" applyBorder="1" applyAlignment="1" applyProtection="1">
      <alignment horizontal="center" vertical="center"/>
    </xf>
    <xf numFmtId="49" fontId="6" fillId="17" borderId="11" xfId="0" applyNumberFormat="1" applyFont="1" applyFill="1" applyBorder="1" applyAlignment="1" applyProtection="1">
      <alignment horizontal="center" vertical="center"/>
    </xf>
    <xf numFmtId="49" fontId="30" fillId="15" borderId="13" xfId="0" applyNumberFormat="1" applyFont="1" applyFill="1" applyBorder="1" applyAlignment="1" applyProtection="1">
      <alignment horizontal="center" vertical="center"/>
    </xf>
    <xf numFmtId="49" fontId="30" fillId="15" borderId="11" xfId="0" applyNumberFormat="1" applyFont="1" applyFill="1" applyBorder="1" applyAlignment="1" applyProtection="1">
      <alignment horizontal="center" vertical="center"/>
    </xf>
    <xf numFmtId="49" fontId="30" fillId="15" borderId="12" xfId="0" applyNumberFormat="1" applyFont="1" applyFill="1" applyBorder="1" applyAlignment="1" applyProtection="1">
      <alignment horizontal="center" vertical="center"/>
    </xf>
    <xf numFmtId="49" fontId="30" fillId="16" borderId="13" xfId="0" applyNumberFormat="1" applyFont="1" applyFill="1" applyBorder="1" applyAlignment="1" applyProtection="1">
      <alignment horizontal="center" vertical="center"/>
    </xf>
    <xf numFmtId="49" fontId="51" fillId="0" borderId="0" xfId="0" applyNumberFormat="1" applyFont="1" applyFill="1" applyBorder="1" applyAlignment="1" applyProtection="1">
      <alignment horizontal="center" vertical="center"/>
    </xf>
    <xf numFmtId="0" fontId="0" fillId="0" borderId="0" xfId="0" applyAlignment="1"/>
    <xf numFmtId="0" fontId="9" fillId="0" borderId="0" xfId="0" applyFont="1" applyBorder="1" applyAlignment="1" applyProtection="1">
      <alignment vertical="center"/>
      <protection locked="0"/>
    </xf>
    <xf numFmtId="0" fontId="0" fillId="0" borderId="0" xfId="0" applyAlignment="1" applyProtection="1">
      <alignment vertical="center"/>
      <protection locked="0"/>
    </xf>
    <xf numFmtId="167" fontId="0" fillId="0" borderId="0" xfId="0" applyNumberForma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3" xfId="0" applyBorder="1" applyAlignment="1" applyProtection="1">
      <alignment vertical="center"/>
      <protection locked="0"/>
    </xf>
    <xf numFmtId="0" fontId="0" fillId="8" borderId="0" xfId="0" applyFont="1" applyFill="1" applyBorder="1" applyAlignment="1" applyProtection="1">
      <alignment horizontal="center" vertical="top" readingOrder="1"/>
    </xf>
    <xf numFmtId="0" fontId="10" fillId="0" borderId="25" xfId="0" applyFont="1" applyBorder="1" applyAlignment="1" applyProtection="1">
      <alignment vertical="top" wrapText="1"/>
    </xf>
    <xf numFmtId="0" fontId="10" fillId="0" borderId="18" xfId="0" applyFont="1" applyBorder="1" applyAlignment="1" applyProtection="1">
      <alignment vertical="top"/>
    </xf>
    <xf numFmtId="0" fontId="10" fillId="0" borderId="18" xfId="0" applyFont="1" applyBorder="1" applyAlignment="1" applyProtection="1">
      <alignment vertical="top" wrapText="1"/>
    </xf>
    <xf numFmtId="0" fontId="11" fillId="0" borderId="26" xfId="0" applyFont="1" applyFill="1" applyBorder="1" applyAlignment="1" applyProtection="1">
      <alignment vertical="top" wrapText="1"/>
    </xf>
    <xf numFmtId="0" fontId="11" fillId="0" borderId="0" xfId="0" applyFont="1" applyBorder="1" applyAlignment="1" applyProtection="1">
      <alignment vertical="top" wrapText="1"/>
    </xf>
    <xf numFmtId="0" fontId="11" fillId="0" borderId="28" xfId="0" applyFont="1" applyFill="1" applyBorder="1" applyAlignment="1" applyProtection="1">
      <alignment vertical="top" wrapText="1"/>
    </xf>
    <xf numFmtId="0" fontId="28" fillId="0" borderId="19" xfId="0" applyFont="1" applyBorder="1" applyAlignment="1" applyProtection="1">
      <alignment vertical="top" wrapText="1"/>
    </xf>
    <xf numFmtId="0" fontId="28" fillId="0" borderId="26" xfId="0" applyFont="1" applyFill="1" applyBorder="1" applyAlignment="1" applyProtection="1">
      <alignment vertical="top" wrapText="1"/>
    </xf>
    <xf numFmtId="0" fontId="45" fillId="0" borderId="18" xfId="0" applyFont="1" applyFill="1" applyBorder="1" applyAlignment="1" applyProtection="1">
      <alignment vertical="top" wrapText="1"/>
    </xf>
    <xf numFmtId="0" fontId="46" fillId="0" borderId="29" xfId="0" applyFont="1" applyFill="1" applyBorder="1" applyAlignment="1" applyProtection="1">
      <alignment vertical="top" wrapText="1"/>
    </xf>
    <xf numFmtId="0" fontId="29" fillId="0" borderId="19" xfId="0" applyFont="1" applyFill="1" applyBorder="1" applyAlignment="1" applyProtection="1">
      <alignment vertical="top" wrapText="1"/>
    </xf>
    <xf numFmtId="0" fontId="29" fillId="0" borderId="18" xfId="0" applyFont="1" applyBorder="1" applyAlignment="1" applyProtection="1">
      <alignment vertical="top" wrapText="1"/>
    </xf>
    <xf numFmtId="0" fontId="10" fillId="0" borderId="26" xfId="0" applyFont="1" applyBorder="1" applyAlignment="1" applyProtection="1">
      <alignment vertical="top" wrapText="1"/>
    </xf>
    <xf numFmtId="49" fontId="38" fillId="10" borderId="13" xfId="0" applyNumberFormat="1" applyFont="1" applyFill="1" applyBorder="1" applyAlignment="1" applyProtection="1">
      <alignment horizontal="center" vertical="center"/>
    </xf>
    <xf numFmtId="49" fontId="11" fillId="0" borderId="14" xfId="0" applyNumberFormat="1" applyFont="1" applyBorder="1" applyAlignment="1" applyProtection="1">
      <alignment horizontal="center" vertical="center" wrapText="1"/>
    </xf>
    <xf numFmtId="49" fontId="11" fillId="0" borderId="13" xfId="0" applyNumberFormat="1" applyFont="1" applyBorder="1" applyAlignment="1" applyProtection="1">
      <alignment horizontal="center" vertical="center" wrapText="1"/>
    </xf>
    <xf numFmtId="49" fontId="52" fillId="0" borderId="13" xfId="0" applyNumberFormat="1" applyFont="1" applyBorder="1" applyAlignment="1" applyProtection="1">
      <alignment horizontal="center" vertical="center"/>
    </xf>
    <xf numFmtId="49" fontId="38" fillId="11" borderId="13" xfId="0" applyNumberFormat="1" applyFont="1" applyFill="1" applyBorder="1" applyAlignment="1" applyProtection="1">
      <alignment horizontal="center" vertical="center"/>
    </xf>
    <xf numFmtId="49" fontId="38" fillId="10" borderId="12" xfId="0" applyNumberFormat="1" applyFont="1" applyFill="1" applyBorder="1" applyAlignment="1" applyProtection="1">
      <alignment horizontal="center" vertical="center"/>
    </xf>
    <xf numFmtId="49" fontId="11" fillId="0" borderId="12" xfId="0" applyNumberFormat="1" applyFont="1" applyBorder="1" applyAlignment="1" applyProtection="1">
      <alignment horizontal="center" vertical="center" wrapText="1"/>
    </xf>
    <xf numFmtId="49" fontId="30" fillId="10" borderId="13" xfId="0" applyNumberFormat="1" applyFont="1" applyFill="1" applyBorder="1" applyAlignment="1" applyProtection="1">
      <alignment horizontal="center" vertical="center"/>
    </xf>
    <xf numFmtId="49" fontId="10" fillId="0" borderId="13" xfId="0" applyNumberFormat="1" applyFont="1" applyFill="1" applyBorder="1" applyAlignment="1" applyProtection="1">
      <alignment horizontal="center" vertical="center" wrapText="1"/>
    </xf>
    <xf numFmtId="49" fontId="6" fillId="15" borderId="14" xfId="0" applyNumberFormat="1" applyFont="1" applyFill="1" applyBorder="1" applyAlignment="1" applyProtection="1">
      <alignment horizontal="center" vertical="center"/>
    </xf>
    <xf numFmtId="49" fontId="38" fillId="10" borderId="11" xfId="0" applyNumberFormat="1" applyFont="1" applyFill="1" applyBorder="1" applyAlignment="1" applyProtection="1">
      <alignment horizontal="center" vertical="center"/>
    </xf>
    <xf numFmtId="49" fontId="30" fillId="13" borderId="11" xfId="0" applyNumberFormat="1" applyFont="1" applyFill="1" applyBorder="1" applyAlignment="1" applyProtection="1">
      <alignment horizontal="center" vertical="center"/>
    </xf>
    <xf numFmtId="49" fontId="51" fillId="0" borderId="13" xfId="0" applyNumberFormat="1" applyFont="1" applyBorder="1" applyAlignment="1" applyProtection="1">
      <alignment horizontal="center" vertical="center"/>
    </xf>
    <xf numFmtId="49" fontId="10" fillId="0" borderId="13" xfId="0" applyNumberFormat="1" applyFont="1" applyBorder="1" applyAlignment="1" applyProtection="1">
      <alignment horizontal="center" vertical="center" wrapText="1"/>
    </xf>
    <xf numFmtId="49" fontId="50" fillId="10" borderId="13" xfId="0" applyNumberFormat="1" applyFont="1" applyFill="1" applyBorder="1" applyAlignment="1" applyProtection="1">
      <alignment horizontal="center" vertical="center"/>
    </xf>
    <xf numFmtId="49" fontId="30" fillId="15" borderId="14" xfId="0" applyNumberFormat="1" applyFont="1" applyFill="1" applyBorder="1" applyAlignment="1" applyProtection="1">
      <alignment horizontal="center" vertical="center"/>
    </xf>
    <xf numFmtId="0" fontId="53" fillId="10" borderId="12" xfId="0" applyFont="1" applyFill="1" applyBorder="1" applyAlignment="1" applyProtection="1">
      <alignment horizontal="center" vertical="center" wrapText="1"/>
      <protection locked="0"/>
    </xf>
    <xf numFmtId="0" fontId="53" fillId="0" borderId="27" xfId="0" applyFont="1" applyBorder="1" applyAlignment="1" applyProtection="1">
      <alignment horizontal="center" vertical="center" wrapText="1"/>
      <protection locked="0"/>
    </xf>
    <xf numFmtId="0" fontId="53" fillId="10" borderId="13" xfId="0" applyFont="1" applyFill="1" applyBorder="1" applyAlignment="1" applyProtection="1">
      <alignment horizontal="center" vertical="center" wrapText="1"/>
      <protection locked="0"/>
    </xf>
    <xf numFmtId="0" fontId="63" fillId="11" borderId="12" xfId="0" applyFont="1" applyFill="1" applyBorder="1" applyAlignment="1" applyProtection="1">
      <alignment horizontal="center" vertical="center"/>
      <protection locked="0"/>
    </xf>
    <xf numFmtId="0" fontId="53" fillId="10" borderId="11" xfId="0" applyFont="1" applyFill="1" applyBorder="1" applyAlignment="1" applyProtection="1">
      <alignment horizontal="center" vertical="center" wrapText="1"/>
      <protection locked="0"/>
    </xf>
    <xf numFmtId="1" fontId="30" fillId="10" borderId="13" xfId="0" applyNumberFormat="1" applyFont="1" applyFill="1" applyBorder="1" applyAlignment="1" applyProtection="1">
      <alignment horizontal="center" vertical="center"/>
      <protection locked="0"/>
    </xf>
    <xf numFmtId="0" fontId="53" fillId="0" borderId="27" xfId="0" applyFont="1" applyFill="1" applyBorder="1" applyAlignment="1" applyProtection="1">
      <alignment horizontal="center" vertical="center" wrapText="1"/>
      <protection locked="0"/>
    </xf>
    <xf numFmtId="0" fontId="63" fillId="10" borderId="13" xfId="0" applyFont="1" applyFill="1" applyBorder="1" applyAlignment="1" applyProtection="1">
      <alignment horizontal="center" vertical="top"/>
      <protection locked="0"/>
    </xf>
    <xf numFmtId="0" fontId="63" fillId="11" borderId="13" xfId="0" applyFont="1" applyFill="1" applyBorder="1" applyAlignment="1" applyProtection="1">
      <alignment horizontal="center" vertical="center"/>
      <protection locked="0"/>
    </xf>
    <xf numFmtId="1" fontId="63" fillId="10" borderId="13" xfId="0" applyNumberFormat="1" applyFont="1" applyFill="1" applyBorder="1" applyAlignment="1" applyProtection="1">
      <alignment horizontal="center" vertical="center"/>
      <protection locked="0"/>
    </xf>
    <xf numFmtId="0" fontId="53" fillId="10" borderId="13" xfId="0" applyFont="1" applyFill="1" applyBorder="1" applyAlignment="1" applyProtection="1">
      <alignment horizontal="center" vertical="top"/>
      <protection locked="0"/>
    </xf>
    <xf numFmtId="1" fontId="30" fillId="10" borderId="13" xfId="0" applyNumberFormat="1" applyFont="1" applyFill="1" applyBorder="1" applyAlignment="1" applyProtection="1">
      <alignment horizontal="center" vertical="top" readingOrder="1"/>
      <protection locked="0"/>
    </xf>
    <xf numFmtId="49" fontId="30" fillId="12" borderId="13" xfId="0" applyNumberFormat="1" applyFont="1" applyFill="1" applyBorder="1" applyAlignment="1" applyProtection="1">
      <alignment horizontal="center" vertical="center"/>
    </xf>
    <xf numFmtId="49" fontId="30" fillId="14" borderId="11" xfId="0" applyNumberFormat="1" applyFont="1" applyFill="1" applyBorder="1" applyAlignment="1" applyProtection="1">
      <alignment horizontal="center" vertical="center"/>
    </xf>
    <xf numFmtId="0" fontId="65" fillId="0" borderId="19" xfId="0" applyFont="1" applyBorder="1" applyAlignment="1" applyProtection="1">
      <alignment vertical="top" wrapText="1"/>
    </xf>
    <xf numFmtId="0" fontId="28" fillId="0" borderId="33" xfId="0" applyFont="1" applyFill="1" applyBorder="1" applyAlignment="1" applyProtection="1">
      <alignment vertical="top" wrapText="1"/>
    </xf>
    <xf numFmtId="0" fontId="28" fillId="0" borderId="20" xfId="0" applyFont="1" applyBorder="1" applyAlignment="1" applyProtection="1">
      <alignment vertical="top" wrapText="1"/>
    </xf>
    <xf numFmtId="0" fontId="28" fillId="0" borderId="26" xfId="0" applyFont="1" applyBorder="1" applyAlignment="1">
      <alignment horizontal="left" vertical="top" wrapText="1"/>
    </xf>
    <xf numFmtId="0" fontId="53" fillId="0" borderId="31" xfId="0" applyFont="1" applyBorder="1" applyAlignment="1" applyProtection="1">
      <alignment horizontal="center" vertical="center" wrapText="1"/>
      <protection locked="0"/>
    </xf>
    <xf numFmtId="0" fontId="53" fillId="0" borderId="31" xfId="0" applyFont="1" applyFill="1" applyBorder="1" applyAlignment="1" applyProtection="1">
      <alignment horizontal="center" vertical="center" wrapText="1"/>
      <protection locked="0"/>
    </xf>
    <xf numFmtId="0" fontId="53" fillId="0" borderId="35" xfId="0" applyFont="1" applyFill="1" applyBorder="1" applyAlignment="1" applyProtection="1">
      <alignment horizontal="center" vertical="center" wrapText="1"/>
      <protection locked="0"/>
    </xf>
    <xf numFmtId="0" fontId="11" fillId="0" borderId="31" xfId="0" applyFont="1" applyBorder="1" applyAlignment="1" applyProtection="1">
      <alignment vertical="top" wrapText="1"/>
    </xf>
    <xf numFmtId="49" fontId="38" fillId="10" borderId="31" xfId="0" applyNumberFormat="1" applyFont="1" applyFill="1" applyBorder="1" applyAlignment="1" applyProtection="1">
      <alignment horizontal="center" vertical="center"/>
    </xf>
    <xf numFmtId="0" fontId="53" fillId="10" borderId="31" xfId="0" applyFont="1" applyFill="1" applyBorder="1" applyAlignment="1" applyProtection="1">
      <alignment horizontal="center" vertical="center" wrapText="1"/>
      <protection locked="0"/>
    </xf>
    <xf numFmtId="49" fontId="30" fillId="15" borderId="31" xfId="0" applyNumberFormat="1" applyFont="1" applyFill="1" applyBorder="1" applyAlignment="1" applyProtection="1">
      <alignment horizontal="center" vertical="center"/>
    </xf>
    <xf numFmtId="0" fontId="28" fillId="0" borderId="31" xfId="0" applyFont="1" applyBorder="1" applyAlignment="1" applyProtection="1">
      <alignment vertical="top" wrapText="1"/>
    </xf>
    <xf numFmtId="0" fontId="11" fillId="0" borderId="32" xfId="0" applyFont="1" applyBorder="1" applyAlignment="1" applyProtection="1">
      <alignment vertical="top" wrapText="1"/>
    </xf>
    <xf numFmtId="0" fontId="28" fillId="0" borderId="32" xfId="0" applyFont="1" applyBorder="1" applyAlignment="1" applyProtection="1">
      <alignment vertical="top" wrapText="1"/>
    </xf>
    <xf numFmtId="0" fontId="11" fillId="0" borderId="36" xfId="0" applyFont="1" applyBorder="1" applyAlignment="1" applyProtection="1">
      <alignment vertical="top" wrapText="1"/>
    </xf>
    <xf numFmtId="0" fontId="11" fillId="0" borderId="34" xfId="0" applyFont="1" applyBorder="1" applyAlignment="1" applyProtection="1">
      <alignment vertical="top" wrapText="1"/>
    </xf>
    <xf numFmtId="0" fontId="11" fillId="0" borderId="34" xfId="0" applyFont="1" applyFill="1" applyBorder="1" applyAlignment="1" applyProtection="1">
      <alignment vertical="top" wrapText="1"/>
    </xf>
    <xf numFmtId="0" fontId="11" fillId="0" borderId="36" xfId="0" applyFont="1" applyFill="1" applyBorder="1" applyAlignment="1" applyProtection="1">
      <alignment vertical="top" wrapText="1"/>
    </xf>
    <xf numFmtId="0" fontId="28" fillId="0" borderId="34" xfId="0" applyFont="1" applyFill="1" applyBorder="1" applyAlignment="1" applyProtection="1">
      <alignment vertical="top" wrapText="1"/>
    </xf>
    <xf numFmtId="0" fontId="28" fillId="0" borderId="36" xfId="0" applyFont="1" applyFill="1" applyBorder="1" applyAlignment="1" applyProtection="1">
      <alignment vertical="top" wrapText="1"/>
    </xf>
    <xf numFmtId="49" fontId="6" fillId="10" borderId="35" xfId="0" applyNumberFormat="1" applyFont="1" applyFill="1" applyBorder="1" applyAlignment="1" applyProtection="1">
      <alignment horizontal="center" vertical="center"/>
    </xf>
    <xf numFmtId="49" fontId="6" fillId="13" borderId="31" xfId="0" applyNumberFormat="1" applyFont="1" applyFill="1" applyBorder="1" applyAlignment="1" applyProtection="1">
      <alignment horizontal="center" vertical="center"/>
    </xf>
    <xf numFmtId="49" fontId="6" fillId="16" borderId="31" xfId="0" applyNumberFormat="1" applyFont="1" applyFill="1" applyBorder="1" applyAlignment="1" applyProtection="1">
      <alignment horizontal="center" vertical="center"/>
    </xf>
    <xf numFmtId="0" fontId="29" fillId="0" borderId="31" xfId="0" applyFont="1" applyBorder="1" applyAlignment="1" applyProtection="1">
      <alignment vertical="top" wrapText="1"/>
    </xf>
    <xf numFmtId="49" fontId="6" fillId="17" borderId="31" xfId="0" applyNumberFormat="1" applyFont="1" applyFill="1" applyBorder="1" applyAlignment="1" applyProtection="1">
      <alignment horizontal="center" vertical="center"/>
    </xf>
    <xf numFmtId="49" fontId="6" fillId="12" borderId="31" xfId="0" applyNumberFormat="1" applyFont="1" applyFill="1" applyBorder="1" applyAlignment="1" applyProtection="1">
      <alignment horizontal="center" vertical="center"/>
    </xf>
    <xf numFmtId="0" fontId="53" fillId="0" borderId="30" xfId="0" applyFont="1" applyBorder="1" applyAlignment="1" applyProtection="1">
      <alignment horizontal="center" vertical="center" wrapText="1"/>
      <protection locked="0"/>
    </xf>
    <xf numFmtId="49" fontId="6" fillId="14" borderId="31" xfId="0" applyNumberFormat="1" applyFont="1" applyFill="1" applyBorder="1" applyAlignment="1" applyProtection="1">
      <alignment horizontal="center" vertical="center"/>
    </xf>
    <xf numFmtId="0" fontId="28" fillId="0" borderId="31" xfId="0" applyFont="1" applyFill="1" applyBorder="1" applyAlignment="1" applyProtection="1">
      <alignment vertical="top" wrapText="1"/>
    </xf>
    <xf numFmtId="49" fontId="30" fillId="13" borderId="31" xfId="0" applyNumberFormat="1" applyFont="1" applyFill="1" applyBorder="1" applyAlignment="1" applyProtection="1">
      <alignment horizontal="center" vertical="center"/>
    </xf>
    <xf numFmtId="49" fontId="30" fillId="12" borderId="31" xfId="0" applyNumberFormat="1" applyFont="1" applyFill="1" applyBorder="1" applyAlignment="1" applyProtection="1">
      <alignment horizontal="center" vertical="center"/>
    </xf>
    <xf numFmtId="0" fontId="46" fillId="0" borderId="31" xfId="0" applyFont="1" applyFill="1" applyBorder="1" applyAlignment="1" applyProtection="1">
      <alignment vertical="top" wrapText="1"/>
    </xf>
    <xf numFmtId="49" fontId="6" fillId="15" borderId="31" xfId="0" applyNumberFormat="1" applyFont="1" applyFill="1" applyBorder="1" applyAlignment="1" applyProtection="1">
      <alignment horizontal="center" vertical="center"/>
    </xf>
    <xf numFmtId="49" fontId="6" fillId="16" borderId="30" xfId="0" applyNumberFormat="1" applyFont="1" applyFill="1" applyBorder="1" applyAlignment="1" applyProtection="1">
      <alignment horizontal="center" vertical="center"/>
    </xf>
    <xf numFmtId="0" fontId="53" fillId="0" borderId="30" xfId="0" applyFont="1" applyFill="1" applyBorder="1" applyAlignment="1" applyProtection="1">
      <alignment horizontal="center" vertical="center" wrapText="1"/>
      <protection locked="0"/>
    </xf>
    <xf numFmtId="0" fontId="28" fillId="0" borderId="37" xfId="0" applyFont="1" applyFill="1" applyBorder="1" applyAlignment="1" applyProtection="1">
      <alignment vertical="top" wrapText="1"/>
    </xf>
    <xf numFmtId="49" fontId="6" fillId="12" borderId="35" xfId="0" applyNumberFormat="1" applyFont="1" applyFill="1" applyBorder="1" applyAlignment="1" applyProtection="1">
      <alignment horizontal="center" vertical="center"/>
    </xf>
    <xf numFmtId="0" fontId="28" fillId="0" borderId="38" xfId="0" applyFont="1" applyFill="1" applyBorder="1" applyAlignment="1" applyProtection="1">
      <alignment vertical="top" wrapText="1"/>
    </xf>
    <xf numFmtId="166" fontId="57" fillId="0" borderId="40" xfId="0" applyNumberFormat="1" applyFont="1" applyBorder="1" applyAlignment="1" applyProtection="1">
      <alignment horizontal="center" vertical="center" wrapText="1"/>
    </xf>
    <xf numFmtId="49" fontId="6" fillId="16" borderId="39" xfId="0" applyNumberFormat="1" applyFont="1" applyFill="1" applyBorder="1" applyAlignment="1" applyProtection="1">
      <alignment horizontal="center" vertical="center"/>
    </xf>
    <xf numFmtId="49" fontId="6" fillId="14" borderId="47" xfId="0" applyNumberFormat="1" applyFont="1" applyFill="1" applyBorder="1" applyAlignment="1" applyProtection="1">
      <alignment horizontal="center" vertical="center"/>
    </xf>
    <xf numFmtId="49" fontId="6" fillId="14" borderId="32" xfId="0" applyNumberFormat="1" applyFont="1" applyFill="1" applyBorder="1" applyAlignment="1" applyProtection="1">
      <alignment horizontal="center" vertical="center"/>
    </xf>
    <xf numFmtId="49" fontId="6" fillId="14" borderId="48" xfId="0" applyNumberFormat="1" applyFont="1" applyFill="1" applyBorder="1" applyAlignment="1" applyProtection="1">
      <alignment horizontal="center" vertical="center"/>
    </xf>
    <xf numFmtId="49" fontId="6" fillId="14" borderId="49" xfId="0" applyNumberFormat="1" applyFont="1" applyFill="1" applyBorder="1" applyAlignment="1" applyProtection="1">
      <alignment horizontal="center" vertical="center"/>
    </xf>
    <xf numFmtId="0" fontId="0" fillId="0" borderId="0" xfId="0" applyBorder="1" applyProtection="1"/>
    <xf numFmtId="0" fontId="30" fillId="0" borderId="0" xfId="0" applyFont="1" applyBorder="1" applyAlignment="1" applyProtection="1">
      <alignment vertical="center" wrapText="1"/>
    </xf>
    <xf numFmtId="0" fontId="33" fillId="0" borderId="0" xfId="0" applyFont="1" applyAlignment="1"/>
    <xf numFmtId="0" fontId="67" fillId="0" borderId="0" xfId="0" applyFont="1" applyBorder="1" applyAlignment="1" applyProtection="1">
      <alignment vertical="center"/>
    </xf>
    <xf numFmtId="0" fontId="0" fillId="0" borderId="0" xfId="0" applyFont="1" applyBorder="1" applyAlignment="1"/>
    <xf numFmtId="0" fontId="0" fillId="0" borderId="51" xfId="0" applyBorder="1" applyAlignment="1" applyProtection="1">
      <alignment vertical="center"/>
    </xf>
    <xf numFmtId="0" fontId="9" fillId="2" borderId="52" xfId="0" applyFont="1" applyFill="1" applyBorder="1" applyAlignment="1" applyProtection="1">
      <alignment vertical="center"/>
      <protection locked="0"/>
    </xf>
    <xf numFmtId="0" fontId="9" fillId="3" borderId="53" xfId="0" applyFont="1" applyFill="1" applyBorder="1" applyAlignment="1" applyProtection="1">
      <alignment vertical="center"/>
      <protection locked="0"/>
    </xf>
    <xf numFmtId="0" fontId="9" fillId="4" borderId="53" xfId="0" applyFont="1" applyFill="1" applyBorder="1" applyAlignment="1" applyProtection="1">
      <alignment vertical="center"/>
      <protection locked="0"/>
    </xf>
    <xf numFmtId="0" fontId="9" fillId="5" borderId="53" xfId="0" applyFont="1" applyFill="1" applyBorder="1" applyAlignment="1" applyProtection="1">
      <alignment vertical="center"/>
      <protection locked="0"/>
    </xf>
    <xf numFmtId="0" fontId="9" fillId="6" borderId="53" xfId="0" applyFont="1" applyFill="1" applyBorder="1" applyAlignment="1" applyProtection="1">
      <alignment vertical="center"/>
      <protection locked="0"/>
    </xf>
    <xf numFmtId="0" fontId="9" fillId="7" borderId="53" xfId="0" applyFont="1" applyFill="1" applyBorder="1" applyAlignment="1" applyProtection="1">
      <alignment vertical="center"/>
      <protection locked="0"/>
    </xf>
    <xf numFmtId="0" fontId="9" fillId="0" borderId="54" xfId="0" applyFont="1" applyBorder="1" applyAlignment="1" applyProtection="1">
      <alignment vertical="center"/>
      <protection locked="0"/>
    </xf>
    <xf numFmtId="0" fontId="0" fillId="0" borderId="0" xfId="0" applyBorder="1" applyAlignment="1" applyProtection="1">
      <alignment vertical="center"/>
    </xf>
    <xf numFmtId="0" fontId="0" fillId="0" borderId="0" xfId="0" applyFont="1" applyFill="1" applyBorder="1" applyAlignment="1" applyProtection="1">
      <alignment horizontal="center" vertical="top" readingOrder="1"/>
    </xf>
    <xf numFmtId="0" fontId="28" fillId="0" borderId="50" xfId="0" applyFont="1" applyBorder="1" applyAlignment="1" applyProtection="1">
      <alignment vertical="top" wrapText="1"/>
    </xf>
    <xf numFmtId="49" fontId="6" fillId="14" borderId="50" xfId="0" applyNumberFormat="1" applyFont="1" applyFill="1" applyBorder="1" applyAlignment="1" applyProtection="1">
      <alignment horizontal="center" vertical="center"/>
    </xf>
    <xf numFmtId="0" fontId="53" fillId="0" borderId="50" xfId="0" applyFont="1" applyBorder="1" applyAlignment="1" applyProtection="1">
      <alignment horizontal="center" vertical="center" wrapText="1"/>
      <protection locked="0"/>
    </xf>
    <xf numFmtId="0" fontId="53" fillId="0" borderId="50" xfId="0" applyFont="1" applyFill="1" applyBorder="1" applyAlignment="1" applyProtection="1">
      <alignment horizontal="center" vertical="center" wrapText="1"/>
      <protection locked="0"/>
    </xf>
    <xf numFmtId="0" fontId="0" fillId="0" borderId="51" xfId="0" applyBorder="1" applyProtection="1"/>
    <xf numFmtId="0" fontId="34" fillId="0" borderId="51" xfId="0" applyFont="1" applyBorder="1" applyProtection="1"/>
    <xf numFmtId="0" fontId="0" fillId="0" borderId="11" xfId="0" applyBorder="1" applyAlignment="1" applyProtection="1">
      <alignment horizontal="center"/>
    </xf>
    <xf numFmtId="0" fontId="33" fillId="2" borderId="57" xfId="0" applyFont="1" applyFill="1" applyBorder="1" applyProtection="1"/>
    <xf numFmtId="0" fontId="9" fillId="2" borderId="58" xfId="0" applyFont="1" applyFill="1" applyBorder="1" applyProtection="1"/>
    <xf numFmtId="0" fontId="33" fillId="8" borderId="59" xfId="0" applyFont="1" applyFill="1" applyBorder="1" applyAlignment="1" applyProtection="1">
      <alignment horizontal="center" vertical="top" readingOrder="1"/>
    </xf>
    <xf numFmtId="0" fontId="0" fillId="8" borderId="59" xfId="0" applyFont="1" applyFill="1" applyBorder="1" applyAlignment="1" applyProtection="1">
      <alignment horizontal="center" vertical="top" readingOrder="1"/>
    </xf>
    <xf numFmtId="0" fontId="0" fillId="0" borderId="56" xfId="0" applyBorder="1" applyProtection="1"/>
    <xf numFmtId="167" fontId="0" fillId="0" borderId="56" xfId="0" applyNumberFormat="1" applyBorder="1" applyAlignment="1" applyProtection="1">
      <alignment horizontal="center"/>
    </xf>
    <xf numFmtId="0" fontId="0" fillId="0" borderId="56" xfId="0" applyBorder="1" applyAlignment="1" applyProtection="1">
      <alignment horizontal="center"/>
    </xf>
    <xf numFmtId="0" fontId="0" fillId="0" borderId="59" xfId="0" applyBorder="1" applyAlignment="1" applyProtection="1">
      <alignment horizontal="center"/>
    </xf>
    <xf numFmtId="0" fontId="0" fillId="0" borderId="59" xfId="0" applyBorder="1" applyProtection="1"/>
    <xf numFmtId="0" fontId="0" fillId="0" borderId="56" xfId="0" applyBorder="1" applyProtection="1">
      <protection locked="0"/>
    </xf>
    <xf numFmtId="1" fontId="33" fillId="16" borderId="0" xfId="0" applyNumberFormat="1" applyFont="1" applyFill="1" applyProtection="1"/>
    <xf numFmtId="0" fontId="53" fillId="0" borderId="60" xfId="0" applyFont="1" applyBorder="1" applyAlignment="1" applyProtection="1">
      <alignment horizontal="center" vertical="center" wrapText="1"/>
      <protection locked="0"/>
    </xf>
    <xf numFmtId="0" fontId="53" fillId="0" borderId="60" xfId="0" applyFont="1" applyFill="1" applyBorder="1" applyAlignment="1" applyProtection="1">
      <alignment horizontal="center" vertical="center" wrapText="1"/>
      <protection locked="0"/>
    </xf>
    <xf numFmtId="10" fontId="0" fillId="0" borderId="0" xfId="0" applyNumberFormat="1" applyAlignment="1" applyProtection="1">
      <alignment horizontal="left" vertical="center"/>
      <protection hidden="1"/>
    </xf>
    <xf numFmtId="164" fontId="0" fillId="0" borderId="0" xfId="0" applyNumberFormat="1" applyProtection="1">
      <protection hidden="1"/>
    </xf>
    <xf numFmtId="0" fontId="53" fillId="18" borderId="13" xfId="0" applyFont="1" applyFill="1" applyBorder="1" applyAlignment="1" applyProtection="1">
      <alignment horizontal="center" vertical="center" wrapText="1"/>
      <protection locked="0"/>
    </xf>
    <xf numFmtId="0" fontId="42" fillId="0" borderId="36" xfId="0" applyFont="1" applyBorder="1" applyAlignment="1" applyProtection="1">
      <alignment vertical="top" wrapText="1"/>
    </xf>
    <xf numFmtId="49" fontId="6" fillId="10" borderId="1" xfId="0" applyNumberFormat="1" applyFont="1" applyFill="1" applyBorder="1" applyAlignment="1" applyProtection="1">
      <alignment horizontal="center" vertical="center"/>
    </xf>
    <xf numFmtId="0" fontId="53" fillId="10" borderId="1" xfId="0" applyFont="1" applyFill="1" applyBorder="1" applyAlignment="1" applyProtection="1">
      <alignment horizontal="center" vertical="center" wrapText="1"/>
      <protection locked="0"/>
    </xf>
    <xf numFmtId="0" fontId="11" fillId="0" borderId="33" xfId="0" applyFont="1" applyBorder="1" applyAlignment="1" applyProtection="1">
      <alignment vertical="top" wrapText="1"/>
    </xf>
    <xf numFmtId="49" fontId="6" fillId="13" borderId="50" xfId="0" applyNumberFormat="1" applyFont="1" applyFill="1" applyBorder="1" applyAlignment="1" applyProtection="1">
      <alignment horizontal="center" vertical="center"/>
    </xf>
    <xf numFmtId="0" fontId="68" fillId="11" borderId="13" xfId="0" applyFont="1" applyFill="1" applyBorder="1" applyAlignment="1" applyProtection="1">
      <alignment horizontal="center" vertical="center" wrapText="1"/>
      <protection locked="0"/>
    </xf>
    <xf numFmtId="0" fontId="62" fillId="0" borderId="13" xfId="0" applyFont="1" applyBorder="1" applyAlignment="1" applyProtection="1">
      <alignment horizontal="center" vertical="center" wrapText="1"/>
      <protection locked="0"/>
    </xf>
    <xf numFmtId="0" fontId="62" fillId="0" borderId="31" xfId="0" applyFont="1" applyBorder="1" applyAlignment="1" applyProtection="1">
      <alignment horizontal="center" vertical="center" wrapText="1"/>
      <protection locked="0"/>
    </xf>
    <xf numFmtId="0" fontId="62" fillId="10" borderId="13" xfId="0" applyFont="1" applyFill="1" applyBorder="1" applyAlignment="1" applyProtection="1">
      <alignment horizontal="center" vertical="center" wrapText="1"/>
      <protection locked="0"/>
    </xf>
    <xf numFmtId="0" fontId="62" fillId="0" borderId="11" xfId="0" applyFont="1" applyBorder="1" applyAlignment="1" applyProtection="1">
      <alignment horizontal="center" vertical="center" wrapText="1"/>
      <protection locked="0"/>
    </xf>
    <xf numFmtId="0" fontId="62" fillId="0" borderId="12" xfId="0" applyFont="1" applyBorder="1" applyAlignment="1" applyProtection="1">
      <alignment horizontal="center" vertical="center" wrapText="1"/>
      <protection locked="0"/>
    </xf>
    <xf numFmtId="0" fontId="62" fillId="0" borderId="27" xfId="0" applyFont="1" applyBorder="1" applyAlignment="1" applyProtection="1">
      <alignment horizontal="center" vertical="center" wrapText="1"/>
      <protection locked="0"/>
    </xf>
    <xf numFmtId="0" fontId="62" fillId="0" borderId="50" xfId="0" applyFont="1" applyBorder="1" applyAlignment="1" applyProtection="1">
      <alignment horizontal="center" vertical="center" wrapText="1"/>
      <protection locked="0"/>
    </xf>
    <xf numFmtId="0" fontId="62" fillId="10" borderId="1" xfId="0" applyFont="1" applyFill="1" applyBorder="1" applyAlignment="1" applyProtection="1">
      <alignment horizontal="center" vertical="center" wrapText="1"/>
      <protection locked="0"/>
    </xf>
    <xf numFmtId="0" fontId="62" fillId="10" borderId="31" xfId="0" applyFont="1" applyFill="1" applyBorder="1" applyAlignment="1" applyProtection="1">
      <alignment horizontal="center" vertical="center" wrapText="1"/>
      <protection locked="0"/>
    </xf>
    <xf numFmtId="0" fontId="62" fillId="0" borderId="35" xfId="0" applyFont="1" applyBorder="1" applyAlignment="1" applyProtection="1">
      <alignment horizontal="center" vertical="center" wrapText="1"/>
      <protection locked="0"/>
    </xf>
    <xf numFmtId="0" fontId="62" fillId="18" borderId="13" xfId="0" applyFont="1" applyFill="1" applyBorder="1" applyAlignment="1" applyProtection="1">
      <alignment horizontal="center" vertical="center" wrapText="1"/>
      <protection locked="0"/>
    </xf>
    <xf numFmtId="0" fontId="62" fillId="10" borderId="11" xfId="0" applyFont="1" applyFill="1" applyBorder="1" applyAlignment="1" applyProtection="1">
      <alignment horizontal="center" vertical="center" wrapText="1"/>
      <protection locked="0"/>
    </xf>
    <xf numFmtId="0" fontId="62" fillId="10" borderId="12" xfId="0" applyFont="1" applyFill="1" applyBorder="1" applyAlignment="1" applyProtection="1">
      <alignment horizontal="center" vertical="center" wrapText="1"/>
      <protection locked="0"/>
    </xf>
    <xf numFmtId="0" fontId="62" fillId="10" borderId="27" xfId="0" applyFont="1" applyFill="1" applyBorder="1" applyAlignment="1" applyProtection="1">
      <alignment horizontal="center" vertical="center" wrapText="1"/>
      <protection locked="0"/>
    </xf>
    <xf numFmtId="0" fontId="62" fillId="0" borderId="30" xfId="0" applyFont="1" applyBorder="1" applyAlignment="1" applyProtection="1">
      <alignment horizontal="center" vertical="center" wrapText="1"/>
      <protection locked="0"/>
    </xf>
    <xf numFmtId="0" fontId="62" fillId="0" borderId="60" xfId="0" applyFont="1" applyBorder="1" applyAlignment="1" applyProtection="1">
      <alignment horizontal="center" vertical="center" wrapText="1"/>
      <protection locked="0"/>
    </xf>
    <xf numFmtId="0" fontId="68" fillId="11" borderId="41" xfId="0" applyFont="1" applyFill="1" applyBorder="1" applyAlignment="1" applyProtection="1">
      <alignment horizontal="center" vertical="center" wrapText="1"/>
      <protection locked="0"/>
    </xf>
    <xf numFmtId="166" fontId="62" fillId="0" borderId="41" xfId="0" applyNumberFormat="1" applyFont="1" applyFill="1" applyBorder="1" applyAlignment="1" applyProtection="1">
      <alignment horizontal="center" vertical="center" wrapText="1"/>
      <protection locked="0"/>
    </xf>
    <xf numFmtId="0" fontId="68" fillId="10" borderId="41" xfId="0" applyFont="1" applyFill="1" applyBorder="1" applyAlignment="1" applyProtection="1">
      <alignment horizontal="center" vertical="top" wrapText="1"/>
      <protection locked="0"/>
    </xf>
    <xf numFmtId="166" fontId="62" fillId="0" borderId="42" xfId="0" applyNumberFormat="1" applyFont="1" applyFill="1" applyBorder="1" applyAlignment="1" applyProtection="1">
      <alignment horizontal="center" vertical="center" wrapText="1"/>
      <protection locked="0"/>
    </xf>
    <xf numFmtId="166" fontId="62" fillId="0" borderId="43" xfId="0" applyNumberFormat="1" applyFont="1" applyFill="1" applyBorder="1" applyAlignment="1" applyProtection="1">
      <alignment horizontal="center" vertical="center" wrapText="1"/>
      <protection locked="0"/>
    </xf>
    <xf numFmtId="166" fontId="62" fillId="0" borderId="44" xfId="0" applyNumberFormat="1" applyFont="1" applyFill="1" applyBorder="1" applyAlignment="1" applyProtection="1">
      <alignment horizontal="center" vertical="center" wrapText="1"/>
      <protection locked="0"/>
    </xf>
    <xf numFmtId="166" fontId="62" fillId="0" borderId="55" xfId="0" applyNumberFormat="1" applyFont="1" applyFill="1" applyBorder="1" applyAlignment="1" applyProtection="1">
      <alignment horizontal="center" vertical="center" wrapText="1"/>
      <protection locked="0"/>
    </xf>
    <xf numFmtId="1" fontId="67" fillId="10" borderId="41" xfId="0" applyNumberFormat="1" applyFont="1" applyFill="1" applyBorder="1" applyAlignment="1" applyProtection="1">
      <alignment horizontal="center" vertical="center" wrapText="1"/>
      <protection locked="0"/>
    </xf>
    <xf numFmtId="166" fontId="62" fillId="10" borderId="41" xfId="0" applyNumberFormat="1" applyFont="1" applyFill="1" applyBorder="1" applyAlignment="1" applyProtection="1">
      <alignment horizontal="center" vertical="center" wrapText="1"/>
      <protection locked="0"/>
    </xf>
    <xf numFmtId="166" fontId="69" fillId="0" borderId="41" xfId="0" applyNumberFormat="1" applyFont="1" applyFill="1" applyBorder="1" applyAlignment="1" applyProtection="1">
      <alignment horizontal="center" vertical="center" wrapText="1"/>
      <protection locked="0"/>
    </xf>
    <xf numFmtId="166" fontId="62" fillId="10" borderId="61" xfId="0" applyNumberFormat="1" applyFont="1" applyFill="1" applyBorder="1" applyAlignment="1" applyProtection="1">
      <alignment horizontal="center" vertical="center" wrapText="1"/>
      <protection locked="0"/>
    </xf>
    <xf numFmtId="166" fontId="62" fillId="18" borderId="41" xfId="0" applyNumberFormat="1" applyFont="1" applyFill="1" applyBorder="1" applyAlignment="1" applyProtection="1">
      <alignment horizontal="center" vertical="center" wrapText="1"/>
      <protection locked="0"/>
    </xf>
    <xf numFmtId="166" fontId="62" fillId="10" borderId="42" xfId="0" applyNumberFormat="1" applyFont="1" applyFill="1" applyBorder="1" applyAlignment="1" applyProtection="1">
      <alignment horizontal="center" vertical="center" wrapText="1"/>
      <protection locked="0"/>
    </xf>
    <xf numFmtId="166" fontId="62" fillId="10" borderId="44" xfId="0" applyNumberFormat="1" applyFont="1" applyFill="1" applyBorder="1" applyAlignment="1" applyProtection="1">
      <alignment horizontal="center" vertical="center" wrapText="1"/>
      <protection locked="0"/>
    </xf>
    <xf numFmtId="166" fontId="62" fillId="10" borderId="43" xfId="0" applyNumberFormat="1" applyFont="1" applyFill="1" applyBorder="1" applyAlignment="1" applyProtection="1">
      <alignment horizontal="center" vertical="center" wrapText="1"/>
      <protection locked="0"/>
    </xf>
    <xf numFmtId="166" fontId="69" fillId="0" borderId="44" xfId="0" applyNumberFormat="1" applyFont="1" applyFill="1" applyBorder="1" applyAlignment="1" applyProtection="1">
      <alignment horizontal="center" vertical="center" wrapText="1"/>
      <protection locked="0"/>
    </xf>
    <xf numFmtId="1" fontId="68" fillId="10" borderId="41" xfId="0" applyNumberFormat="1" applyFont="1" applyFill="1" applyBorder="1" applyAlignment="1" applyProtection="1">
      <alignment horizontal="center" vertical="center" wrapText="1"/>
      <protection locked="0"/>
    </xf>
    <xf numFmtId="166" fontId="62" fillId="0" borderId="45" xfId="0" applyNumberFormat="1" applyFont="1" applyFill="1" applyBorder="1" applyAlignment="1" applyProtection="1">
      <alignment horizontal="center" vertical="center" wrapText="1"/>
      <protection locked="0"/>
    </xf>
    <xf numFmtId="1" fontId="67" fillId="10" borderId="41" xfId="0" applyNumberFormat="1" applyFont="1" applyFill="1" applyBorder="1" applyAlignment="1" applyProtection="1">
      <alignment horizontal="center" vertical="top" wrapText="1"/>
      <protection locked="0"/>
    </xf>
    <xf numFmtId="0" fontId="62" fillId="10" borderId="41" xfId="0" applyFont="1" applyFill="1" applyBorder="1" applyAlignment="1" applyProtection="1">
      <alignment horizontal="center" vertical="top" wrapText="1"/>
      <protection locked="0"/>
    </xf>
    <xf numFmtId="166" fontId="62" fillId="0" borderId="46" xfId="0" applyNumberFormat="1" applyFont="1" applyFill="1" applyBorder="1" applyAlignment="1" applyProtection="1">
      <alignment horizontal="center" vertical="center" wrapText="1"/>
      <protection locked="0"/>
    </xf>
    <xf numFmtId="166" fontId="62" fillId="0" borderId="0" xfId="0" applyNumberFormat="1" applyFont="1" applyFill="1" applyBorder="1" applyAlignment="1" applyProtection="1">
      <alignment horizontal="center" vertical="center" wrapText="1"/>
    </xf>
    <xf numFmtId="166" fontId="51" fillId="0" borderId="0" xfId="0" applyNumberFormat="1" applyFont="1" applyFill="1" applyBorder="1" applyAlignment="1" applyProtection="1">
      <alignment horizontal="center" vertical="center" wrapText="1"/>
    </xf>
    <xf numFmtId="165" fontId="57" fillId="0" borderId="17" xfId="0" applyNumberFormat="1" applyFont="1" applyBorder="1" applyAlignment="1" applyProtection="1">
      <alignment horizontal="center" vertical="center" wrapText="1"/>
    </xf>
    <xf numFmtId="165" fontId="62" fillId="0" borderId="0" xfId="0" applyNumberFormat="1" applyFont="1" applyFill="1" applyBorder="1" applyAlignment="1" applyProtection="1">
      <alignment horizontal="center" vertical="center"/>
    </xf>
    <xf numFmtId="165" fontId="51" fillId="0" borderId="0" xfId="0" applyNumberFormat="1" applyFont="1" applyFill="1" applyBorder="1" applyAlignment="1" applyProtection="1">
      <alignment horizontal="center" vertical="center"/>
    </xf>
    <xf numFmtId="166" fontId="62" fillId="0" borderId="31" xfId="0" applyNumberFormat="1" applyFont="1" applyFill="1" applyBorder="1" applyAlignment="1" applyProtection="1">
      <alignment horizontal="center" vertical="center"/>
      <protection locked="0"/>
    </xf>
    <xf numFmtId="166" fontId="62" fillId="11" borderId="31" xfId="0" applyNumberFormat="1" applyFont="1" applyFill="1" applyBorder="1" applyAlignment="1" applyProtection="1">
      <alignment horizontal="center" vertical="center"/>
      <protection locked="0"/>
    </xf>
    <xf numFmtId="166" fontId="62" fillId="10" borderId="31" xfId="0" applyNumberFormat="1" applyFont="1" applyFill="1" applyBorder="1" applyAlignment="1" applyProtection="1">
      <alignment horizontal="center" vertical="center"/>
      <protection locked="0"/>
    </xf>
    <xf numFmtId="166" fontId="62" fillId="0" borderId="50" xfId="0" applyNumberFormat="1" applyFont="1" applyFill="1" applyBorder="1" applyAlignment="1" applyProtection="1">
      <alignment horizontal="center" vertical="center"/>
      <protection locked="0"/>
    </xf>
    <xf numFmtId="166" fontId="62" fillId="10" borderId="35" xfId="0" applyNumberFormat="1" applyFont="1" applyFill="1" applyBorder="1" applyAlignment="1" applyProtection="1">
      <alignment horizontal="center" vertical="center"/>
      <protection locked="0"/>
    </xf>
    <xf numFmtId="166" fontId="62" fillId="18" borderId="31" xfId="0" applyNumberFormat="1" applyFont="1" applyFill="1" applyBorder="1" applyAlignment="1" applyProtection="1">
      <alignment horizontal="center" vertical="center"/>
      <protection locked="0"/>
    </xf>
    <xf numFmtId="166" fontId="62" fillId="0" borderId="60" xfId="0" applyNumberFormat="1" applyFont="1" applyFill="1" applyBorder="1" applyAlignment="1" applyProtection="1">
      <alignment horizontal="center" vertical="center"/>
      <protection locked="0"/>
    </xf>
    <xf numFmtId="9" fontId="31" fillId="0" borderId="13" xfId="0" applyNumberFormat="1" applyFont="1" applyBorder="1" applyAlignment="1" applyProtection="1">
      <alignment horizontal="center" vertical="top" wrapText="1"/>
      <protection locked="0"/>
    </xf>
    <xf numFmtId="166" fontId="69" fillId="0" borderId="41" xfId="0" applyNumberFormat="1" applyFont="1" applyBorder="1" applyAlignment="1" applyProtection="1">
      <alignment horizontal="center" vertical="top" wrapText="1"/>
      <protection locked="0"/>
    </xf>
    <xf numFmtId="0" fontId="9" fillId="0" borderId="0" xfId="0" applyFont="1" applyFill="1" applyProtection="1">
      <protection hidden="1"/>
    </xf>
    <xf numFmtId="0" fontId="5" fillId="0" borderId="0" xfId="0" applyFont="1" applyAlignment="1">
      <alignment wrapText="1"/>
    </xf>
    <xf numFmtId="0" fontId="0" fillId="0" borderId="0" xfId="0" applyAlignment="1"/>
    <xf numFmtId="0" fontId="2" fillId="0" borderId="0" xfId="0" applyFont="1" applyAlignment="1">
      <alignment horizontal="center"/>
    </xf>
    <xf numFmtId="0" fontId="0" fillId="0" borderId="0" xfId="0" applyAlignment="1">
      <alignment horizontal="center"/>
    </xf>
    <xf numFmtId="0" fontId="3" fillId="0" borderId="0" xfId="0" applyFont="1" applyAlignment="1">
      <alignment horizontal="center" wrapText="1"/>
    </xf>
    <xf numFmtId="0" fontId="0" fillId="0" borderId="0" xfId="0" applyAlignment="1">
      <alignment wrapText="1"/>
    </xf>
    <xf numFmtId="49" fontId="44" fillId="0" borderId="0" xfId="0" applyNumberFormat="1" applyFont="1" applyAlignment="1">
      <alignment horizontal="center" wrapText="1"/>
    </xf>
    <xf numFmtId="0" fontId="15" fillId="0" borderId="0" xfId="0" applyFont="1" applyAlignment="1" applyProtection="1">
      <protection hidden="1"/>
    </xf>
    <xf numFmtId="0" fontId="0" fillId="0" borderId="0" xfId="0" applyAlignment="1" applyProtection="1">
      <protection hidden="1"/>
    </xf>
    <xf numFmtId="0" fontId="9" fillId="0" borderId="0" xfId="0" applyFont="1" applyAlignment="1" applyProtection="1">
      <alignment horizontal="left" wrapText="1"/>
      <protection hidden="1"/>
    </xf>
    <xf numFmtId="0" fontId="27" fillId="0" borderId="0" xfId="0" applyFont="1" applyBorder="1" applyAlignment="1" applyProtection="1">
      <alignment horizontal="left" vertical="center" wrapText="1"/>
      <protection hidden="1"/>
    </xf>
    <xf numFmtId="0" fontId="31" fillId="0" borderId="23" xfId="0" applyFont="1" applyBorder="1" applyAlignment="1" applyProtection="1">
      <alignment horizontal="center" vertical="center"/>
    </xf>
    <xf numFmtId="0" fontId="31" fillId="0" borderId="21" xfId="0" applyFont="1" applyBorder="1" applyAlignment="1" applyProtection="1">
      <alignment horizontal="center" vertical="center"/>
    </xf>
    <xf numFmtId="49" fontId="30" fillId="0" borderId="24" xfId="0" applyNumberFormat="1" applyFont="1" applyBorder="1" applyAlignment="1" applyProtection="1">
      <alignment horizontal="center" vertical="center"/>
    </xf>
    <xf numFmtId="49" fontId="30" fillId="0" borderId="22" xfId="0" applyNumberFormat="1" applyFont="1" applyBorder="1" applyAlignment="1" applyProtection="1">
      <alignment horizontal="center" vertical="center"/>
    </xf>
    <xf numFmtId="0" fontId="30" fillId="0" borderId="24" xfId="0" applyFont="1" applyBorder="1" applyAlignment="1" applyProtection="1">
      <alignment horizontal="center" vertical="center" wrapText="1"/>
    </xf>
    <xf numFmtId="0" fontId="30" fillId="0" borderId="22" xfId="0" applyFont="1" applyBorder="1" applyAlignment="1" applyProtection="1">
      <alignment horizontal="center" vertical="center" wrapText="1"/>
    </xf>
    <xf numFmtId="9" fontId="57" fillId="0" borderId="24" xfId="0" applyNumberFormat="1" applyFont="1" applyBorder="1" applyAlignment="1" applyProtection="1">
      <alignment horizontal="center" vertical="center" wrapText="1"/>
    </xf>
    <xf numFmtId="9" fontId="57" fillId="0" borderId="22" xfId="0" applyNumberFormat="1" applyFont="1" applyBorder="1" applyAlignment="1" applyProtection="1">
      <alignment horizontal="center" vertical="center" wrapText="1"/>
    </xf>
    <xf numFmtId="167" fontId="31" fillId="0" borderId="0" xfId="0" applyNumberFormat="1" applyFont="1" applyFill="1" applyBorder="1" applyAlignment="1" applyProtection="1">
      <alignment horizontal="center" vertical="center" wrapText="1"/>
      <protection locked="0"/>
    </xf>
    <xf numFmtId="9" fontId="57" fillId="0" borderId="15" xfId="0" applyNumberFormat="1" applyFont="1" applyBorder="1" applyAlignment="1" applyProtection="1">
      <alignment horizontal="center" vertical="center" wrapText="1"/>
    </xf>
    <xf numFmtId="9" fontId="57" fillId="0" borderId="16" xfId="0" applyNumberFormat="1" applyFont="1" applyBorder="1" applyAlignment="1" applyProtection="1">
      <alignment horizontal="center" vertical="center" wrapText="1"/>
    </xf>
    <xf numFmtId="0" fontId="17" fillId="0" borderId="1" xfId="0" applyFont="1" applyBorder="1" applyAlignment="1" applyProtection="1">
      <alignment horizontal="left" wrapText="1"/>
      <protection locked="0"/>
    </xf>
  </cellXfs>
  <cellStyles count="3">
    <cellStyle name="Hyperlink" xfId="1" builtinId="8"/>
    <cellStyle name="Normal" xfId="0" builtinId="0"/>
    <cellStyle name="Percent" xfId="2" builtinId="5"/>
  </cellStyles>
  <dxfs count="1">
    <dxf>
      <font>
        <strike val="0"/>
        <color theme="0" tint="-0.499984740745262"/>
      </font>
    </dxf>
  </dxfs>
  <tableStyles count="0" defaultTableStyle="TableStyleMedium9" defaultPivotStyle="PivotStyleLight16"/>
  <colors>
    <mruColors>
      <color rgb="FF0000CC"/>
      <color rgb="FF000099"/>
      <color rgb="FFFF79BC"/>
      <color rgb="FFFF61B0"/>
      <color rgb="FF00D1CC"/>
      <color rgb="FF008080"/>
      <color rgb="FF4FB8FF"/>
      <color rgb="FFC9E7A7"/>
      <color rgb="FFFF3198"/>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Sheet3!$A$2</c:f>
              <c:strCache>
                <c:ptCount val="1"/>
                <c:pt idx="0">
                  <c:v>Completion Date</c:v>
                </c:pt>
              </c:strCache>
            </c:strRef>
          </c:tx>
          <c:invertIfNegative val="0"/>
          <c:cat>
            <c:strRef>
              <c:f>Sheet3!$D$1:$G$1</c:f>
              <c:strCache>
                <c:ptCount val="4"/>
                <c:pt idx="0">
                  <c:v>MS 3</c:v>
                </c:pt>
                <c:pt idx="1">
                  <c:v>MS 4</c:v>
                </c:pt>
                <c:pt idx="2">
                  <c:v>MS 5</c:v>
                </c:pt>
                <c:pt idx="3">
                  <c:v>MS 6</c:v>
                </c:pt>
              </c:strCache>
            </c:strRef>
          </c:cat>
          <c:val>
            <c:numRef>
              <c:f>Sheet3!$B$2:$G$2</c:f>
              <c:numCache>
                <c:formatCode>[$-409]mmm\-yy;@</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95278400"/>
        <c:axId val="234864272"/>
      </c:barChart>
      <c:catAx>
        <c:axId val="95278400"/>
        <c:scaling>
          <c:orientation val="minMax"/>
        </c:scaling>
        <c:delete val="0"/>
        <c:axPos val="b"/>
        <c:numFmt formatCode="General" sourceLinked="0"/>
        <c:majorTickMark val="out"/>
        <c:minorTickMark val="none"/>
        <c:tickLblPos val="nextTo"/>
        <c:crossAx val="234864272"/>
        <c:crosses val="autoZero"/>
        <c:auto val="1"/>
        <c:lblAlgn val="ctr"/>
        <c:lblOffset val="100"/>
        <c:noMultiLvlLbl val="0"/>
      </c:catAx>
      <c:valAx>
        <c:axId val="234864272"/>
        <c:scaling>
          <c:orientation val="minMax"/>
        </c:scaling>
        <c:delete val="0"/>
        <c:axPos val="l"/>
        <c:majorGridlines/>
        <c:numFmt formatCode="[$-409]mmm\-yy;@" sourceLinked="1"/>
        <c:majorTickMark val="out"/>
        <c:minorTickMark val="none"/>
        <c:tickLblPos val="nextTo"/>
        <c:crossAx val="952784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800" b="1" i="0" u="none" strike="noStrike" baseline="0">
                <a:solidFill>
                  <a:srgbClr val="000000"/>
                </a:solidFill>
                <a:latin typeface="Calibri"/>
                <a:ea typeface="Calibri"/>
                <a:cs typeface="Calibri"/>
              </a:defRPr>
            </a:pPr>
            <a:r>
              <a:rPr lang="en-US"/>
              <a:t>Estimated Date of Completion by Milestone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1"/>
          <c:order val="0"/>
          <c:tx>
            <c:strRef>
              <c:f>Sheet3!$D$1</c:f>
              <c:strCache>
                <c:ptCount val="1"/>
                <c:pt idx="0">
                  <c:v>MS 3</c:v>
                </c:pt>
              </c:strCache>
            </c:strRef>
          </c:tx>
          <c:invertIfNegative val="0"/>
          <c:cat>
            <c:strRef>
              <c:f>Sheet3!$A$2:$C$2</c:f>
              <c:strCache>
                <c:ptCount val="1"/>
                <c:pt idx="0">
                  <c:v>Completion Date</c:v>
                </c:pt>
              </c:strCache>
            </c:strRef>
          </c:cat>
          <c:val>
            <c:numRef>
              <c:f>Sheet3!$D$2</c:f>
              <c:numCache>
                <c:formatCode>[$-409]mmm\-yy;@</c:formatCode>
                <c:ptCount val="1"/>
                <c:pt idx="0">
                  <c:v>0</c:v>
                </c:pt>
              </c:numCache>
            </c:numRef>
          </c:val>
        </c:ser>
        <c:ser>
          <c:idx val="0"/>
          <c:order val="1"/>
          <c:tx>
            <c:strRef>
              <c:f>Sheet3!$E$1</c:f>
              <c:strCache>
                <c:ptCount val="1"/>
                <c:pt idx="0">
                  <c:v>MS 4</c:v>
                </c:pt>
              </c:strCache>
            </c:strRef>
          </c:tx>
          <c:invertIfNegative val="0"/>
          <c:cat>
            <c:strRef>
              <c:f>Sheet3!$A$2:$C$2</c:f>
              <c:strCache>
                <c:ptCount val="1"/>
                <c:pt idx="0">
                  <c:v>Completion Date</c:v>
                </c:pt>
              </c:strCache>
            </c:strRef>
          </c:cat>
          <c:val>
            <c:numRef>
              <c:f>Sheet3!$E$2</c:f>
              <c:numCache>
                <c:formatCode>[$-409]mmm\-yy;@</c:formatCode>
                <c:ptCount val="1"/>
                <c:pt idx="0">
                  <c:v>0</c:v>
                </c:pt>
              </c:numCache>
            </c:numRef>
          </c:val>
        </c:ser>
        <c:ser>
          <c:idx val="2"/>
          <c:order val="2"/>
          <c:tx>
            <c:strRef>
              <c:f>Sheet3!$F$1</c:f>
              <c:strCache>
                <c:ptCount val="1"/>
                <c:pt idx="0">
                  <c:v>MS 5</c:v>
                </c:pt>
              </c:strCache>
            </c:strRef>
          </c:tx>
          <c:invertIfNegative val="0"/>
          <c:cat>
            <c:strRef>
              <c:f>Sheet3!$A$2:$C$2</c:f>
              <c:strCache>
                <c:ptCount val="1"/>
                <c:pt idx="0">
                  <c:v>Completion Date</c:v>
                </c:pt>
              </c:strCache>
            </c:strRef>
          </c:cat>
          <c:val>
            <c:numRef>
              <c:f>Sheet3!$F$2</c:f>
              <c:numCache>
                <c:formatCode>[$-409]mmm\-yy;@</c:formatCode>
                <c:ptCount val="1"/>
                <c:pt idx="0">
                  <c:v>0</c:v>
                </c:pt>
              </c:numCache>
            </c:numRef>
          </c:val>
        </c:ser>
        <c:ser>
          <c:idx val="3"/>
          <c:order val="3"/>
          <c:tx>
            <c:strRef>
              <c:f>Sheet3!$G$1</c:f>
              <c:strCache>
                <c:ptCount val="1"/>
                <c:pt idx="0">
                  <c:v>MS 6</c:v>
                </c:pt>
              </c:strCache>
            </c:strRef>
          </c:tx>
          <c:invertIfNegative val="0"/>
          <c:cat>
            <c:strRef>
              <c:f>Sheet3!$A$2:$C$2</c:f>
              <c:strCache>
                <c:ptCount val="1"/>
                <c:pt idx="0">
                  <c:v>Completion Date</c:v>
                </c:pt>
              </c:strCache>
            </c:strRef>
          </c:cat>
          <c:val>
            <c:numRef>
              <c:f>Sheet3!$G$2</c:f>
              <c:numCache>
                <c:formatCode>[$-409]mmm\-yy;@</c:formatCode>
                <c:ptCount val="1"/>
                <c:pt idx="0">
                  <c:v>0</c:v>
                </c:pt>
              </c:numCache>
            </c:numRef>
          </c:val>
        </c:ser>
        <c:dLbls>
          <c:showLegendKey val="0"/>
          <c:showVal val="0"/>
          <c:showCatName val="0"/>
          <c:showSerName val="0"/>
          <c:showPercent val="0"/>
          <c:showBubbleSize val="0"/>
        </c:dLbls>
        <c:gapWidth val="150"/>
        <c:shape val="box"/>
        <c:axId val="234868192"/>
        <c:axId val="234868752"/>
        <c:axId val="0"/>
      </c:bar3DChart>
      <c:catAx>
        <c:axId val="234868192"/>
        <c:scaling>
          <c:orientation val="minMax"/>
        </c:scaling>
        <c:delete val="1"/>
        <c:axPos val="b"/>
        <c:numFmt formatCode="General" sourceLinked="0"/>
        <c:majorTickMark val="out"/>
        <c:minorTickMark val="none"/>
        <c:tickLblPos val="nextTo"/>
        <c:crossAx val="234868752"/>
        <c:crosses val="autoZero"/>
        <c:auto val="1"/>
        <c:lblAlgn val="ctr"/>
        <c:lblOffset val="100"/>
        <c:noMultiLvlLbl val="0"/>
      </c:catAx>
      <c:valAx>
        <c:axId val="234868752"/>
        <c:scaling>
          <c:orientation val="minMax"/>
          <c:max val="43000"/>
          <c:min val="40724"/>
        </c:scaling>
        <c:delete val="0"/>
        <c:axPos val="l"/>
        <c:majorGridlines/>
        <c:numFmt formatCode="[$-409]mmm\-yy;@"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4868192"/>
        <c:crosses val="autoZero"/>
        <c:crossBetween val="between"/>
        <c:majorUnit val="300"/>
      </c:valAx>
      <c:spPr>
        <a:noFill/>
        <a:ln w="25400">
          <a:noFill/>
        </a:ln>
      </c:spPr>
    </c:plotArea>
    <c:legend>
      <c:legendPos val="r"/>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33" l="0.70000000000000029" r="0.70000000000000029" t="0.75000000000000033" header="0.30000000000000016" footer="0.30000000000000016"/>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584200</xdr:colOff>
      <xdr:row>0</xdr:row>
      <xdr:rowOff>129726</xdr:rowOff>
    </xdr:from>
    <xdr:to>
      <xdr:col>8</xdr:col>
      <xdr:colOff>80240</xdr:colOff>
      <xdr:row>5</xdr:row>
      <xdr:rowOff>31910</xdr:rowOff>
    </xdr:to>
    <xdr:pic>
      <xdr:nvPicPr>
        <xdr:cNvPr id="3"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765300" y="129726"/>
          <a:ext cx="3039340" cy="921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1104900</xdr:colOff>
      <xdr:row>0</xdr:row>
      <xdr:rowOff>4</xdr:rowOff>
    </xdr:from>
    <xdr:to>
      <xdr:col>5</xdr:col>
      <xdr:colOff>907472</xdr:colOff>
      <xdr:row>4</xdr:row>
      <xdr:rowOff>171445</xdr:rowOff>
    </xdr:to>
    <xdr:pic>
      <xdr:nvPicPr>
        <xdr:cNvPr id="2802"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317673" y="4"/>
          <a:ext cx="3136322" cy="950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1152525</xdr:colOff>
      <xdr:row>37</xdr:row>
      <xdr:rowOff>28579</xdr:rowOff>
    </xdr:from>
    <xdr:to>
      <xdr:col>5</xdr:col>
      <xdr:colOff>955097</xdr:colOff>
      <xdr:row>41</xdr:row>
      <xdr:rowOff>9520</xdr:rowOff>
    </xdr:to>
    <xdr:pic>
      <xdr:nvPicPr>
        <xdr:cNvPr id="2803"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365298" y="8323988"/>
          <a:ext cx="3136322" cy="950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47625</xdr:colOff>
          <xdr:row>7</xdr:row>
          <xdr:rowOff>142875</xdr:rowOff>
        </xdr:from>
        <xdr:to>
          <xdr:col>4</xdr:col>
          <xdr:colOff>838200</xdr:colOff>
          <xdr:row>8</xdr:row>
          <xdr:rowOff>104775</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Retailer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xdr:row>
          <xdr:rowOff>123825</xdr:rowOff>
        </xdr:from>
        <xdr:to>
          <xdr:col>4</xdr:col>
          <xdr:colOff>1247775</xdr:colOff>
          <xdr:row>9</xdr:row>
          <xdr:rowOff>152400</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Telecommunications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142875</xdr:rowOff>
        </xdr:from>
        <xdr:to>
          <xdr:col>4</xdr:col>
          <xdr:colOff>1438275</xdr:colOff>
          <xdr:row>10</xdr:row>
          <xdr:rowOff>123825</xdr:rowOff>
        </xdr:to>
        <xdr:sp macro="" textlink="">
          <xdr:nvSpPr>
            <xdr:cNvPr id="2198" name="Check Box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Grocery &amp; Supermarkets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123825</xdr:rowOff>
        </xdr:from>
        <xdr:to>
          <xdr:col>4</xdr:col>
          <xdr:colOff>866775</xdr:colOff>
          <xdr:row>11</xdr:row>
          <xdr:rowOff>104775</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Petroleum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xdr:row>
          <xdr:rowOff>142875</xdr:rowOff>
        </xdr:from>
        <xdr:to>
          <xdr:col>5</xdr:col>
          <xdr:colOff>1095375</xdr:colOff>
          <xdr:row>8</xdr:row>
          <xdr:rowOff>104775</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E-Commerce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xdr:row>
          <xdr:rowOff>123825</xdr:rowOff>
        </xdr:from>
        <xdr:to>
          <xdr:col>5</xdr:col>
          <xdr:colOff>1400175</xdr:colOff>
          <xdr:row>9</xdr:row>
          <xdr:rowOff>152400</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Mail-Telephone Order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xdr:row>
          <xdr:rowOff>142875</xdr:rowOff>
        </xdr:from>
        <xdr:to>
          <xdr:col>5</xdr:col>
          <xdr:colOff>1438275</xdr:colOff>
          <xdr:row>10</xdr:row>
          <xdr:rowOff>123825</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Travel &amp; Entertainment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123825</xdr:rowOff>
        </xdr:from>
        <xdr:to>
          <xdr:col>5</xdr:col>
          <xdr:colOff>1362075</xdr:colOff>
          <xdr:row>11</xdr:row>
          <xdr:rowOff>104775</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Others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xdr:row>
          <xdr:rowOff>142875</xdr:rowOff>
        </xdr:from>
        <xdr:to>
          <xdr:col>4</xdr:col>
          <xdr:colOff>838200</xdr:colOff>
          <xdr:row>8</xdr:row>
          <xdr:rowOff>104775</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Retailer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123825</xdr:rowOff>
        </xdr:from>
        <xdr:to>
          <xdr:col>5</xdr:col>
          <xdr:colOff>1866900</xdr:colOff>
          <xdr:row>11</xdr:row>
          <xdr:rowOff>104775</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Others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142875</xdr:rowOff>
        </xdr:from>
        <xdr:to>
          <xdr:col>4</xdr:col>
          <xdr:colOff>1362075</xdr:colOff>
          <xdr:row>16</xdr:row>
          <xdr:rowOff>104775</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Authorization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123825</xdr:rowOff>
        </xdr:from>
        <xdr:to>
          <xdr:col>4</xdr:col>
          <xdr:colOff>1247775</xdr:colOff>
          <xdr:row>17</xdr:row>
          <xdr:rowOff>104775</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Switching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123825</xdr:rowOff>
        </xdr:from>
        <xdr:to>
          <xdr:col>4</xdr:col>
          <xdr:colOff>1438275</xdr:colOff>
          <xdr:row>18</xdr:row>
          <xdr:rowOff>104775</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IPSP (E-Commerce)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123825</xdr:rowOff>
        </xdr:from>
        <xdr:to>
          <xdr:col>4</xdr:col>
          <xdr:colOff>1133475</xdr:colOff>
          <xdr:row>19</xdr:row>
          <xdr:rowOff>104775</xdr:rowOff>
        </xdr:to>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Payment Gateway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123825</xdr:rowOff>
        </xdr:from>
        <xdr:to>
          <xdr:col>4</xdr:col>
          <xdr:colOff>1095375</xdr:colOff>
          <xdr:row>20</xdr:row>
          <xdr:rowOff>104775</xdr:rowOff>
        </xdr:to>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Hosting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123825</xdr:rowOff>
        </xdr:from>
        <xdr:to>
          <xdr:col>4</xdr:col>
          <xdr:colOff>1438275</xdr:colOff>
          <xdr:row>21</xdr:row>
          <xdr:rowOff>104775</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Issuing / Processing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142875</xdr:rowOff>
        </xdr:from>
        <xdr:to>
          <xdr:col>5</xdr:col>
          <xdr:colOff>1285875</xdr:colOff>
          <xdr:row>16</xdr:row>
          <xdr:rowOff>104775</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Loyalty Programs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123825</xdr:rowOff>
        </xdr:from>
        <xdr:to>
          <xdr:col>5</xdr:col>
          <xdr:colOff>2066925</xdr:colOff>
          <xdr:row>17</xdr:row>
          <xdr:rowOff>104775</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3D Secure Access Control Server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123825</xdr:rowOff>
        </xdr:from>
        <xdr:to>
          <xdr:col>5</xdr:col>
          <xdr:colOff>2200275</xdr:colOff>
          <xdr:row>18</xdr:row>
          <xdr:rowOff>104775</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Process Magnetic Stripe Transactions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xdr:row>
          <xdr:rowOff>123825</xdr:rowOff>
        </xdr:from>
        <xdr:to>
          <xdr:col>5</xdr:col>
          <xdr:colOff>1800225</xdr:colOff>
          <xdr:row>19</xdr:row>
          <xdr:rowOff>104775</xdr:rowOff>
        </xdr:to>
        <xdr:sp macro="" textlink="">
          <xdr:nvSpPr>
            <xdr:cNvPr id="2215" name="Check Box 167"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Clearing &amp; Settlement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123825</xdr:rowOff>
        </xdr:from>
        <xdr:to>
          <xdr:col>5</xdr:col>
          <xdr:colOff>2047875</xdr:colOff>
          <xdr:row>20</xdr:row>
          <xdr:rowOff>104775</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Process MO/TO Transactions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123825</xdr:rowOff>
        </xdr:from>
        <xdr:to>
          <xdr:col>5</xdr:col>
          <xdr:colOff>1866900</xdr:colOff>
          <xdr:row>21</xdr:row>
          <xdr:rowOff>104775</xdr:rowOff>
        </xdr:to>
        <xdr:sp macro="" textlink="">
          <xdr:nvSpPr>
            <xdr:cNvPr id="2217" name="Check Box 169" hidden="1">
              <a:extLst>
                <a:ext uri="{63B3BB69-23CF-44E3-9099-C40C66FF867C}">
                  <a14:compatExt spid="_x0000_s22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Others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29</xdr:row>
          <xdr:rowOff>47625</xdr:rowOff>
        </xdr:from>
        <xdr:to>
          <xdr:col>5</xdr:col>
          <xdr:colOff>1323975</xdr:colOff>
          <xdr:row>30</xdr:row>
          <xdr:rowOff>28575</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1362075</xdr:colOff>
          <xdr:row>29</xdr:row>
          <xdr:rowOff>47625</xdr:rowOff>
        </xdr:from>
        <xdr:to>
          <xdr:col>5</xdr:col>
          <xdr:colOff>1800225</xdr:colOff>
          <xdr:row>30</xdr:row>
          <xdr:rowOff>19050</xdr:rowOff>
        </xdr:to>
        <xdr:sp macro="" textlink="">
          <xdr:nvSpPr>
            <xdr:cNvPr id="2219" name="Check Box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30</xdr:row>
          <xdr:rowOff>47625</xdr:rowOff>
        </xdr:from>
        <xdr:to>
          <xdr:col>4</xdr:col>
          <xdr:colOff>104775</xdr:colOff>
          <xdr:row>31</xdr:row>
          <xdr:rowOff>28575</xdr:rowOff>
        </xdr:to>
        <xdr:sp macro="" textlink="">
          <xdr:nvSpPr>
            <xdr:cNvPr id="2222" name="Check Box 174" hidden="1">
              <a:extLst>
                <a:ext uri="{63B3BB69-23CF-44E3-9099-C40C66FF867C}">
                  <a14:compatExt spid="_x0000_s22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47625</xdr:rowOff>
        </xdr:from>
        <xdr:to>
          <xdr:col>4</xdr:col>
          <xdr:colOff>438150</xdr:colOff>
          <xdr:row>31</xdr:row>
          <xdr:rowOff>19050</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twoCellAnchor editAs="oneCell">
    <xdr:from>
      <xdr:col>1</xdr:col>
      <xdr:colOff>209550</xdr:colOff>
      <xdr:row>59</xdr:row>
      <xdr:rowOff>238125</xdr:rowOff>
    </xdr:from>
    <xdr:to>
      <xdr:col>4</xdr:col>
      <xdr:colOff>1856408</xdr:colOff>
      <xdr:row>63</xdr:row>
      <xdr:rowOff>161808</xdr:rowOff>
    </xdr:to>
    <xdr:pic>
      <xdr:nvPicPr>
        <xdr:cNvPr id="3" name="Picture 2"/>
        <xdr:cNvPicPr>
          <a:picLocks noChangeAspect="1"/>
        </xdr:cNvPicPr>
      </xdr:nvPicPr>
      <xdr:blipFill>
        <a:blip xmlns:r="http://schemas.openxmlformats.org/officeDocument/2006/relationships" r:embed="rId2"/>
        <a:stretch>
          <a:fillRect/>
        </a:stretch>
      </xdr:blipFill>
      <xdr:spPr>
        <a:xfrm>
          <a:off x="504825" y="17192625"/>
          <a:ext cx="7733333" cy="9333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619125</xdr:colOff>
      <xdr:row>8</xdr:row>
      <xdr:rowOff>119062</xdr:rowOff>
    </xdr:from>
    <xdr:to>
      <xdr:col>14</xdr:col>
      <xdr:colOff>152400</xdr:colOff>
      <xdr:row>23</xdr:row>
      <xdr:rowOff>4762</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xdr:row>
      <xdr:rowOff>0</xdr:rowOff>
    </xdr:from>
    <xdr:to>
      <xdr:col>4</xdr:col>
      <xdr:colOff>390525</xdr:colOff>
      <xdr:row>29</xdr:row>
      <xdr:rowOff>28575</xdr:rowOff>
    </xdr:to>
    <xdr:graphicFrame macro="">
      <xdr:nvGraphicFramePr>
        <xdr:cNvPr id="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6"/>
  <sheetViews>
    <sheetView showGridLines="0" workbookViewId="0"/>
  </sheetViews>
  <sheetFormatPr defaultColWidth="8.85546875" defaultRowHeight="15"/>
  <sheetData>
    <row r="2" spans="2:12" ht="16.5">
      <c r="C2" s="1"/>
    </row>
    <row r="3" spans="2:12" ht="18.75" customHeight="1"/>
    <row r="7" spans="2:12" ht="18.75">
      <c r="B7" s="358" t="s">
        <v>0</v>
      </c>
      <c r="C7" s="359"/>
      <c r="D7" s="359"/>
      <c r="E7" s="359"/>
      <c r="F7" s="359"/>
      <c r="G7" s="359"/>
      <c r="H7" s="359"/>
      <c r="I7" s="359"/>
      <c r="J7" s="359"/>
    </row>
    <row r="8" spans="2:12" ht="18.75">
      <c r="B8" s="360" t="s">
        <v>1</v>
      </c>
      <c r="C8" s="360"/>
      <c r="D8" s="360"/>
      <c r="E8" s="360"/>
      <c r="F8" s="360"/>
      <c r="G8" s="360"/>
      <c r="H8" s="360"/>
      <c r="I8" s="361"/>
      <c r="J8" s="361"/>
    </row>
    <row r="9" spans="2:12" ht="18.75" customHeight="1">
      <c r="B9" s="362" t="s">
        <v>334</v>
      </c>
      <c r="C9" s="362"/>
      <c r="D9" s="362"/>
      <c r="E9" s="362"/>
      <c r="F9" s="362"/>
      <c r="G9" s="362"/>
      <c r="H9" s="362"/>
      <c r="I9" s="362"/>
    </row>
    <row r="10" spans="2:12" s="63" customFormat="1">
      <c r="C10" s="2"/>
      <c r="D10" s="2"/>
      <c r="E10" s="2"/>
      <c r="F10" s="2"/>
      <c r="G10" s="2"/>
      <c r="H10" s="2"/>
    </row>
    <row r="11" spans="2:12" s="63" customFormat="1">
      <c r="B11" s="3" t="s">
        <v>2</v>
      </c>
      <c r="C11" s="4"/>
      <c r="D11" s="4"/>
      <c r="E11" s="4"/>
      <c r="F11" s="4"/>
      <c r="G11" s="4"/>
      <c r="H11" s="4"/>
      <c r="I11" s="5"/>
    </row>
    <row r="12" spans="2:12" s="63" customFormat="1">
      <c r="B12" s="6" t="s">
        <v>3</v>
      </c>
      <c r="C12" s="5"/>
      <c r="D12" s="5"/>
      <c r="E12" s="5"/>
      <c r="F12" s="5"/>
      <c r="G12" s="5"/>
      <c r="H12" s="5"/>
      <c r="I12" s="5"/>
    </row>
    <row r="13" spans="2:12" s="63" customFormat="1">
      <c r="B13" s="6" t="s">
        <v>4</v>
      </c>
      <c r="C13" s="4"/>
      <c r="D13" s="4"/>
      <c r="E13" s="4"/>
      <c r="F13" s="4"/>
      <c r="G13" s="4"/>
      <c r="H13" s="4"/>
      <c r="I13" s="5"/>
    </row>
    <row r="14" spans="2:12" s="63" customFormat="1">
      <c r="B14" s="5"/>
      <c r="C14" s="5"/>
      <c r="D14" s="5"/>
      <c r="E14" s="5"/>
      <c r="F14" s="5"/>
      <c r="G14" s="5"/>
      <c r="H14" s="5"/>
      <c r="I14" s="5"/>
      <c r="L14" s="7"/>
    </row>
    <row r="15" spans="2:12" s="63" customFormat="1">
      <c r="B15" s="3" t="s">
        <v>5</v>
      </c>
      <c r="C15" s="4"/>
      <c r="D15" s="4"/>
      <c r="E15" s="4"/>
      <c r="F15" s="4"/>
      <c r="G15" s="4"/>
      <c r="H15" s="4"/>
      <c r="I15" s="5"/>
      <c r="L15" s="8"/>
    </row>
    <row r="16" spans="2:12" s="63" customFormat="1" ht="42" customHeight="1">
      <c r="B16" s="356" t="s">
        <v>6</v>
      </c>
      <c r="C16" s="356"/>
      <c r="D16" s="356"/>
      <c r="E16" s="356"/>
      <c r="F16" s="356"/>
      <c r="G16" s="356"/>
      <c r="H16" s="356"/>
      <c r="I16" s="356"/>
      <c r="J16" s="357"/>
    </row>
    <row r="17" spans="2:10" s="63" customFormat="1" ht="21" customHeight="1">
      <c r="B17" s="3" t="s">
        <v>7</v>
      </c>
      <c r="C17" s="5"/>
      <c r="D17" s="5"/>
      <c r="E17" s="5"/>
      <c r="F17" s="5"/>
      <c r="G17" s="5"/>
      <c r="H17" s="5"/>
      <c r="I17" s="5"/>
    </row>
    <row r="18" spans="2:10" s="63" customFormat="1" ht="46.5" customHeight="1">
      <c r="B18" s="356" t="s">
        <v>128</v>
      </c>
      <c r="C18" s="356"/>
      <c r="D18" s="356"/>
      <c r="E18" s="356"/>
      <c r="F18" s="356"/>
      <c r="G18" s="356"/>
      <c r="H18" s="356"/>
      <c r="I18" s="356"/>
      <c r="J18" s="357"/>
    </row>
    <row r="19" spans="2:10" s="63" customFormat="1" ht="21" customHeight="1">
      <c r="B19" s="3" t="s">
        <v>8</v>
      </c>
      <c r="C19" s="5"/>
      <c r="D19" s="5"/>
      <c r="E19" s="5"/>
      <c r="F19" s="5"/>
      <c r="G19" s="5"/>
      <c r="H19" s="5"/>
      <c r="I19" s="5"/>
    </row>
    <row r="20" spans="2:10" s="63" customFormat="1" ht="36" customHeight="1">
      <c r="B20" s="356" t="s">
        <v>65</v>
      </c>
      <c r="C20" s="356"/>
      <c r="D20" s="356"/>
      <c r="E20" s="356"/>
      <c r="F20" s="356"/>
      <c r="G20" s="356"/>
      <c r="H20" s="356"/>
      <c r="I20" s="356"/>
      <c r="J20" s="357"/>
    </row>
    <row r="21" spans="2:10" s="63" customFormat="1" ht="21" customHeight="1">
      <c r="B21" s="3" t="s">
        <v>9</v>
      </c>
      <c r="C21" s="5"/>
      <c r="D21" s="5"/>
      <c r="E21" s="5"/>
      <c r="F21" s="5"/>
      <c r="G21" s="5"/>
      <c r="H21" s="5"/>
      <c r="I21" s="5"/>
    </row>
    <row r="22" spans="2:10" s="63" customFormat="1" ht="74.25" customHeight="1">
      <c r="B22" s="356" t="s">
        <v>10</v>
      </c>
      <c r="C22" s="356"/>
      <c r="D22" s="356"/>
      <c r="E22" s="356"/>
      <c r="F22" s="356"/>
      <c r="G22" s="356"/>
      <c r="H22" s="356"/>
      <c r="I22" s="356"/>
      <c r="J22" s="357"/>
    </row>
    <row r="23" spans="2:10" s="63" customFormat="1" ht="21" customHeight="1">
      <c r="B23" s="3" t="s">
        <v>11</v>
      </c>
      <c r="C23" s="5"/>
      <c r="D23" s="5"/>
      <c r="E23" s="5"/>
      <c r="F23" s="5"/>
      <c r="G23" s="5"/>
      <c r="H23" s="5"/>
      <c r="I23" s="5"/>
    </row>
    <row r="24" spans="2:10" s="63" customFormat="1" ht="89.25" customHeight="1">
      <c r="B24" s="356" t="s">
        <v>129</v>
      </c>
      <c r="C24" s="356"/>
      <c r="D24" s="356"/>
      <c r="E24" s="356"/>
      <c r="F24" s="356"/>
      <c r="G24" s="356"/>
      <c r="H24" s="356"/>
      <c r="I24" s="356"/>
      <c r="J24" s="357"/>
    </row>
    <row r="25" spans="2:10" s="63" customFormat="1" ht="6" customHeight="1">
      <c r="B25" s="9"/>
      <c r="C25" s="5"/>
      <c r="D25" s="5"/>
      <c r="E25" s="5"/>
      <c r="F25" s="5"/>
      <c r="G25" s="5"/>
      <c r="H25" s="5"/>
      <c r="I25" s="5"/>
    </row>
    <row r="26" spans="2:10" s="63" customFormat="1" ht="89.25" customHeight="1">
      <c r="B26" s="356" t="s">
        <v>12</v>
      </c>
      <c r="C26" s="356"/>
      <c r="D26" s="356"/>
      <c r="E26" s="356"/>
      <c r="F26" s="356"/>
      <c r="G26" s="356"/>
      <c r="H26" s="356"/>
      <c r="I26" s="356"/>
      <c r="J26" s="357"/>
    </row>
    <row r="27" spans="2:10" s="63" customFormat="1"/>
    <row r="28" spans="2:10" s="63" customFormat="1"/>
    <row r="29" spans="2:10" s="63" customFormat="1"/>
    <row r="30" spans="2:10" s="63" customFormat="1"/>
    <row r="31" spans="2:10" s="63" customFormat="1"/>
    <row r="32" spans="2:10" s="63" customFormat="1"/>
    <row r="33" s="63" customFormat="1"/>
    <row r="34" s="63" customFormat="1"/>
    <row r="35" s="63" customFormat="1"/>
    <row r="36" s="63" customFormat="1"/>
  </sheetData>
  <sheetProtection algorithmName="SHA-512" hashValue="IFKboPB1CPF/rVvo4heLY2p9ATGEZB8gam/yDQVeNRLryoks6lhZYYceDM+w1ebPNgS89fBNm4rQwANvitmq2g==" saltValue="E8gO+e+DlXPnyGh601h5Lg==" spinCount="100000" sheet="1" objects="1" scenarios="1" selectLockedCells="1" selectUnlockedCells="1"/>
  <customSheetViews>
    <customSheetView guid="{05CFFA2E-9E21-4401-92B8-311FFAFA2791}" showGridLines="0" topLeftCell="A8">
      <selection activeCell="B26" sqref="B26:J26"/>
      <pageMargins left="0.7" right="0.7" top="0.75" bottom="0.75" header="0.3" footer="0.3"/>
      <pageSetup scale="98" orientation="portrait"/>
      <headerFooter>
        <oddFooter>&amp;L&amp;9PCI Security Standards Council &amp;XTM&amp;R&amp;9PCI SSC Prioritized Approach for DSS 1.2</oddFooter>
      </headerFooter>
    </customSheetView>
    <customSheetView guid="{5118FE63-65F9-4D1E-A848-7B26E5B01EBD}" showGridLines="0" topLeftCell="A8">
      <selection activeCell="B16" sqref="B16:J16"/>
      <pageMargins left="0.7" right="0.7" top="0.75" bottom="0.75" header="0.3" footer="0.3"/>
      <pageSetup scale="98" orientation="portrait"/>
      <headerFooter>
        <oddFooter>&amp;L&amp;9PCI Security Standards Council &amp;XTM&amp;R&amp;9PCI SSC Prioritized Approach for DSS 1.2</oddFooter>
      </headerFooter>
    </customSheetView>
    <customSheetView guid="{92105224-40AA-407C-A4D8-DA77255BD086}" showGridLines="0" topLeftCell="A8">
      <selection activeCell="B16" sqref="B16:J16"/>
      <pageMargins left="0.7" right="0.7" top="0.75" bottom="0.75" header="0.3" footer="0.3"/>
      <pageSetup scale="98" orientation="portrait"/>
      <headerFooter>
        <oddFooter>&amp;L&amp;9PCI Security Standards Council &amp;XTM&amp;R&amp;9PCI SSC Prioritized Approach for DSS 1.2</oddFooter>
      </headerFooter>
    </customSheetView>
    <customSheetView guid="{31C4550C-6E26-4878-8D23-FB37881679D8}" showGridLines="0" topLeftCell="A8">
      <selection activeCell="B16" sqref="B16:J16"/>
      <pageMargins left="0.7" right="0.7" top="0.75" bottom="0.75" header="0.3" footer="0.3"/>
      <pageSetup scale="98" orientation="portrait"/>
      <headerFooter>
        <oddFooter>&amp;L&amp;9PCI Security Standards Council &amp;XTM&amp;R&amp;9PCI SSC Prioritized Approach for DSS 1.2</oddFooter>
      </headerFooter>
    </customSheetView>
    <customSheetView guid="{4D8806A1-D4F8-4D82-9B41-7AEF1C14655B}" showGridLines="0" topLeftCell="A8">
      <selection activeCell="B16" sqref="B16:J16"/>
      <pageMargins left="0.7" right="0.7" top="0.75" bottom="0.75" header="0.3" footer="0.3"/>
      <pageSetup scale="98" orientation="portrait"/>
      <headerFooter>
        <oddFooter>&amp;L&amp;9PCI Security Standards Council &amp;XTM&amp;R&amp;9PCI SSC Prioritized Approach for DSS 1.2</oddFooter>
      </headerFooter>
    </customSheetView>
    <customSheetView guid="{42AF8D0F-132E-4BC7-8682-EF8B74E55C81}" showGridLines="0" topLeftCell="A8">
      <selection activeCell="B16" sqref="B16:J16"/>
      <pageMargins left="0.7" right="0.7" top="0.75" bottom="0.75" header="0.3" footer="0.3"/>
      <pageSetup scale="98" orientation="portrait"/>
      <headerFooter>
        <oddFooter>&amp;L&amp;9PCI Security Standards Council &amp;XTM&amp;R&amp;9PCI SSC Prioritized Approach for DSS 1.2</oddFooter>
      </headerFooter>
    </customSheetView>
    <customSheetView guid="{9BB45C5B-6A5F-4B98-8D16-C0C2935BCD85}" showGridLines="0" topLeftCell="A8">
      <selection activeCell="B16" sqref="B16:J16"/>
      <pageMargins left="0.7" right="0.7" top="0.75" bottom="0.75" header="0.3" footer="0.3"/>
      <pageSetup scale="98" orientation="portrait"/>
      <headerFooter>
        <oddFooter>&amp;L&amp;9PCI Security Standards Council &amp;XTM&amp;R&amp;9PCI SSC Prioritized Approach for DSS 1.2</oddFooter>
      </headerFooter>
    </customSheetView>
    <customSheetView guid="{E4AA2D9E-8D22-4EA1-A99B-E112FEE541E1}" showGridLines="0" topLeftCell="A8">
      <selection activeCell="B16" sqref="B16:J16"/>
      <pageMargins left="0.7" right="0.7" top="0.75" bottom="0.75" header="0.3" footer="0.3"/>
      <pageSetup scale="98" orientation="portrait"/>
      <headerFooter>
        <oddFooter>&amp;L&amp;9PCI Security Standards Council &amp;XTM&amp;R&amp;9PCI SSC Prioritized Approach for DSS 1.2</oddFooter>
      </headerFooter>
    </customSheetView>
    <customSheetView guid="{7918981E-CC23-463A-892E-0C6055818021}" showGridLines="0" topLeftCell="A8">
      <selection activeCell="B26" sqref="B26:J26"/>
      <pageMargins left="0.7" right="0.7" top="0.75" bottom="0.75" header="0.3" footer="0.3"/>
      <pageSetup scale="98" orientation="portrait"/>
      <headerFooter>
        <oddFooter>&amp;L&amp;9PCI Security Standards Council &amp;XTM&amp;R&amp;9PCI SSC Prioritized Approach for DSS 1.2</oddFooter>
      </headerFooter>
    </customSheetView>
  </customSheetViews>
  <mergeCells count="9">
    <mergeCell ref="B22:J22"/>
    <mergeCell ref="B24:J24"/>
    <mergeCell ref="B26:J26"/>
    <mergeCell ref="B7:J7"/>
    <mergeCell ref="B8:J8"/>
    <mergeCell ref="B16:J16"/>
    <mergeCell ref="B18:J18"/>
    <mergeCell ref="B20:J20"/>
    <mergeCell ref="B9:I9"/>
  </mergeCells>
  <pageMargins left="0.70866141732283472" right="0.70866141732283472" top="0.74803149606299213" bottom="0.74803149606299213" header="0.31496062992125984" footer="0.31496062992125984"/>
  <pageSetup scale="98" orientation="portrait" r:id="rId1"/>
  <headerFooter>
    <oddFooter>&amp;L&amp;9PCI Security Standards Council®&amp;R&amp;9PCI SSC Prioritized Approach for PCI DSS v.3.2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I60"/>
  <sheetViews>
    <sheetView showGridLines="0" tabSelected="1" topLeftCell="A17" zoomScaleNormal="100" zoomScalePageLayoutView="110" workbookViewId="0">
      <selection activeCell="B27" sqref="B27:C27"/>
    </sheetView>
  </sheetViews>
  <sheetFormatPr defaultColWidth="9.140625" defaultRowHeight="15"/>
  <cols>
    <col min="1" max="1" width="4.42578125" style="34" customWidth="1"/>
    <col min="2" max="2" width="26.42578125" style="34" customWidth="1"/>
    <col min="3" max="3" width="46.5703125" style="34" customWidth="1"/>
    <col min="4" max="4" width="18.28515625" style="34" customWidth="1"/>
    <col min="5" max="5" width="31.7109375" style="34" customWidth="1"/>
    <col min="6" max="6" width="45.7109375" style="34" customWidth="1"/>
    <col min="7" max="7" width="9.140625" style="34"/>
    <col min="8" max="8" width="17" style="34" bestFit="1" customWidth="1"/>
    <col min="9" max="16384" width="9.140625" style="34"/>
  </cols>
  <sheetData>
    <row r="3" spans="2:7" ht="15.75">
      <c r="C3" s="37"/>
    </row>
    <row r="4" spans="2:7" ht="15.75">
      <c r="C4" s="37"/>
    </row>
    <row r="5" spans="2:7" ht="20.25">
      <c r="B5" s="363" t="s">
        <v>27</v>
      </c>
      <c r="C5" s="364"/>
      <c r="D5" s="364"/>
      <c r="G5" s="38" t="s">
        <v>22</v>
      </c>
    </row>
    <row r="7" spans="2:7">
      <c r="B7" s="39" t="s">
        <v>28</v>
      </c>
      <c r="E7" s="41" t="s">
        <v>29</v>
      </c>
      <c r="F7" s="42"/>
      <c r="G7" s="40"/>
    </row>
    <row r="8" spans="2:7" ht="20.100000000000001" customHeight="1">
      <c r="B8" s="40"/>
      <c r="E8" s="42"/>
      <c r="F8" s="42"/>
      <c r="G8" s="40"/>
    </row>
    <row r="9" spans="2:7" ht="15" customHeight="1">
      <c r="B9" s="40"/>
      <c r="C9" s="40"/>
      <c r="D9" s="40"/>
      <c r="E9" s="42"/>
      <c r="F9" s="42"/>
      <c r="G9" s="40"/>
    </row>
    <row r="10" spans="2:7" ht="20.100000000000001" customHeight="1">
      <c r="B10" s="40" t="s">
        <v>30</v>
      </c>
      <c r="C10" s="19"/>
      <c r="D10" s="40"/>
      <c r="E10" s="43"/>
      <c r="F10" s="43"/>
      <c r="G10" s="40"/>
    </row>
    <row r="11" spans="2:7" ht="20.100000000000001" customHeight="1">
      <c r="B11" s="40" t="s">
        <v>31</v>
      </c>
      <c r="C11" s="20"/>
      <c r="D11" s="40"/>
      <c r="E11" s="43"/>
      <c r="F11" s="43"/>
      <c r="G11" s="40"/>
    </row>
    <row r="12" spans="2:7" ht="20.100000000000001" customHeight="1">
      <c r="B12" s="40" t="s">
        <v>32</v>
      </c>
      <c r="C12" s="20"/>
      <c r="D12" s="40"/>
      <c r="E12" s="43"/>
      <c r="F12" s="25"/>
      <c r="G12" s="40"/>
    </row>
    <row r="13" spans="2:7" ht="20.100000000000001" customHeight="1">
      <c r="B13" s="40" t="s">
        <v>33</v>
      </c>
      <c r="C13" s="20"/>
      <c r="D13" s="40"/>
      <c r="E13" s="43"/>
      <c r="G13" s="40"/>
    </row>
    <row r="14" spans="2:7" ht="20.100000000000001" customHeight="1">
      <c r="B14" s="40" t="s">
        <v>66</v>
      </c>
      <c r="C14" s="20"/>
      <c r="D14" s="40"/>
      <c r="F14" s="43"/>
      <c r="G14" s="40"/>
    </row>
    <row r="15" spans="2:7" ht="20.100000000000001" customHeight="1">
      <c r="B15" s="40" t="s">
        <v>67</v>
      </c>
      <c r="C15" s="21"/>
      <c r="D15" s="40"/>
      <c r="E15" s="44" t="s">
        <v>34</v>
      </c>
      <c r="F15" s="43"/>
      <c r="G15" s="40"/>
    </row>
    <row r="16" spans="2:7" ht="20.100000000000001" customHeight="1">
      <c r="B16" s="40" t="s">
        <v>35</v>
      </c>
      <c r="C16" s="20"/>
      <c r="D16" s="40"/>
      <c r="E16" s="42"/>
      <c r="F16" s="42"/>
      <c r="G16" s="40"/>
    </row>
    <row r="17" spans="2:9" ht="20.100000000000001" customHeight="1">
      <c r="B17" s="40" t="s">
        <v>36</v>
      </c>
      <c r="C17" s="20"/>
      <c r="D17" s="40"/>
      <c r="E17" s="42"/>
      <c r="F17" s="42"/>
      <c r="G17" s="40"/>
      <c r="H17" s="43"/>
      <c r="I17" s="43"/>
    </row>
    <row r="18" spans="2:9" ht="20.100000000000001" customHeight="1">
      <c r="B18" s="40" t="s">
        <v>37</v>
      </c>
      <c r="C18" s="20"/>
      <c r="D18" s="40"/>
      <c r="E18" s="43"/>
      <c r="F18" s="43"/>
      <c r="G18" s="40"/>
      <c r="H18" s="43"/>
      <c r="I18" s="43"/>
    </row>
    <row r="19" spans="2:9" ht="20.100000000000001" customHeight="1">
      <c r="B19" s="40" t="s">
        <v>38</v>
      </c>
      <c r="C19" s="20"/>
      <c r="D19" s="40"/>
      <c r="E19" s="43"/>
      <c r="F19" s="43"/>
      <c r="G19" s="40"/>
      <c r="H19" s="43"/>
      <c r="I19" s="43"/>
    </row>
    <row r="20" spans="2:9" ht="20.100000000000001" customHeight="1">
      <c r="B20" s="40" t="s">
        <v>39</v>
      </c>
      <c r="C20" s="22"/>
      <c r="D20" s="40"/>
      <c r="E20" s="43"/>
      <c r="F20" s="43"/>
      <c r="G20" s="40"/>
      <c r="H20" s="43"/>
      <c r="I20" s="43"/>
    </row>
    <row r="21" spans="2:9" ht="20.100000000000001" customHeight="1">
      <c r="B21" s="40" t="s">
        <v>40</v>
      </c>
      <c r="C21" s="21"/>
      <c r="D21" s="40"/>
      <c r="G21" s="40"/>
      <c r="H21" s="43"/>
      <c r="I21" s="43"/>
    </row>
    <row r="22" spans="2:9" ht="20.100000000000001" customHeight="1">
      <c r="C22" s="38"/>
      <c r="D22" s="40"/>
      <c r="F22" s="25"/>
      <c r="G22" s="40"/>
      <c r="H22" s="43"/>
      <c r="I22" s="43"/>
    </row>
    <row r="23" spans="2:9" ht="20.100000000000001" customHeight="1">
      <c r="B23" s="40"/>
      <c r="C23" s="40"/>
      <c r="D23" s="40"/>
      <c r="G23" s="40"/>
      <c r="H23" s="40"/>
      <c r="I23" s="45"/>
    </row>
    <row r="24" spans="2:9" hidden="1">
      <c r="B24" s="40"/>
      <c r="C24" s="40"/>
      <c r="D24" s="40"/>
      <c r="G24" s="40"/>
      <c r="H24" s="43" t="s">
        <v>41</v>
      </c>
      <c r="I24" s="43" t="s">
        <v>42</v>
      </c>
    </row>
    <row r="25" spans="2:9" ht="18.75" hidden="1" customHeight="1">
      <c r="B25" s="40"/>
      <c r="C25" s="40"/>
      <c r="D25" s="40"/>
    </row>
    <row r="26" spans="2:9" ht="18.75" customHeight="1">
      <c r="B26" s="39" t="s">
        <v>43</v>
      </c>
      <c r="C26" s="40"/>
      <c r="D26" s="40"/>
    </row>
    <row r="27" spans="2:9">
      <c r="B27" s="378"/>
      <c r="C27" s="378"/>
      <c r="D27" s="40"/>
      <c r="G27" s="40"/>
    </row>
    <row r="28" spans="2:9" ht="18.75" customHeight="1">
      <c r="B28" s="40"/>
      <c r="C28" s="40"/>
      <c r="D28" s="40"/>
      <c r="G28" s="40"/>
    </row>
    <row r="29" spans="2:9" ht="18.75" customHeight="1">
      <c r="B29" s="355" t="s">
        <v>44</v>
      </c>
      <c r="C29" s="40"/>
      <c r="D29" s="40"/>
    </row>
    <row r="30" spans="2:9" ht="18.75" customHeight="1">
      <c r="B30" s="40" t="s">
        <v>45</v>
      </c>
      <c r="C30" s="40"/>
      <c r="D30" s="40"/>
      <c r="E30" s="40"/>
      <c r="F30" s="40"/>
    </row>
    <row r="31" spans="2:9" ht="18.75" customHeight="1">
      <c r="B31" s="40" t="s">
        <v>46</v>
      </c>
      <c r="C31" s="40"/>
      <c r="D31" s="40"/>
      <c r="E31" s="40"/>
      <c r="F31" s="40"/>
    </row>
    <row r="32" spans="2:9" ht="18.75" customHeight="1">
      <c r="E32" s="40"/>
      <c r="F32" s="40"/>
      <c r="G32" s="40"/>
    </row>
    <row r="33" spans="2:7" ht="18.75" customHeight="1">
      <c r="B33" s="39" t="s">
        <v>47</v>
      </c>
      <c r="C33" s="40"/>
      <c r="D33" s="40"/>
      <c r="E33" s="40"/>
      <c r="F33" s="40"/>
      <c r="G33" s="40"/>
    </row>
    <row r="34" spans="2:7" ht="18.75" customHeight="1">
      <c r="B34" s="40" t="s">
        <v>48</v>
      </c>
      <c r="C34" s="19"/>
      <c r="D34" s="40"/>
      <c r="E34" s="40"/>
      <c r="F34" s="40"/>
      <c r="G34" s="40"/>
    </row>
    <row r="35" spans="2:7" ht="18.75" customHeight="1">
      <c r="B35" s="40" t="s">
        <v>49</v>
      </c>
      <c r="C35" s="19"/>
      <c r="D35" s="40"/>
      <c r="E35" s="40"/>
      <c r="F35" s="40"/>
      <c r="G35" s="40"/>
    </row>
    <row r="36" spans="2:7" ht="18.75" customHeight="1">
      <c r="B36" s="40"/>
      <c r="C36" s="40"/>
      <c r="D36" s="40"/>
      <c r="E36" s="40"/>
      <c r="F36" s="40"/>
      <c r="G36" s="40"/>
    </row>
    <row r="37" spans="2:7" ht="18.75" customHeight="1">
      <c r="B37" s="40"/>
      <c r="C37" s="40"/>
      <c r="D37" s="40"/>
      <c r="E37" s="40"/>
      <c r="F37" s="40"/>
      <c r="G37" s="40"/>
    </row>
    <row r="38" spans="2:7" ht="18.75" customHeight="1">
      <c r="B38" s="40"/>
      <c r="C38" s="40"/>
      <c r="D38" s="40"/>
      <c r="E38" s="40"/>
      <c r="F38" s="40"/>
      <c r="G38" s="40"/>
    </row>
    <row r="39" spans="2:7" ht="18.75" customHeight="1"/>
    <row r="40" spans="2:7" ht="18.75" customHeight="1"/>
    <row r="41" spans="2:7" ht="18.75" customHeight="1"/>
    <row r="42" spans="2:7" ht="18.75" customHeight="1">
      <c r="B42" s="363" t="s">
        <v>27</v>
      </c>
      <c r="C42" s="364"/>
      <c r="D42" s="364"/>
    </row>
    <row r="44" spans="2:7" ht="15.75" thickBot="1"/>
    <row r="45" spans="2:7" ht="30.75" customHeight="1" thickBot="1">
      <c r="B45" s="46" t="s">
        <v>13</v>
      </c>
      <c r="C45" s="47" t="s">
        <v>50</v>
      </c>
      <c r="D45" s="47" t="s">
        <v>51</v>
      </c>
      <c r="E45" s="47" t="s">
        <v>52</v>
      </c>
    </row>
    <row r="46" spans="2:7" ht="86.25" customHeight="1" thickBot="1">
      <c r="B46" s="48">
        <v>1</v>
      </c>
      <c r="C46" s="49" t="s">
        <v>53</v>
      </c>
      <c r="D46" s="50">
        <f>IFERROR((Calcs!A278)/(COUNTIF('Prioritized Approach Milestones'!B4:B277,"1")-(Calcs!H278)),1)</f>
        <v>0</v>
      </c>
      <c r="E46" s="60" t="str">
        <f>IF(Calcs!AB278&gt;0,"Missing Completion Date",(IF(MAX(Calcs!P4:P278)=0,"",MAX(Calcs!P4:P278))))</f>
        <v/>
      </c>
      <c r="F46" s="295"/>
    </row>
    <row r="47" spans="2:7" ht="48.75" thickBot="1">
      <c r="B47" s="48">
        <v>2</v>
      </c>
      <c r="C47" s="51" t="s">
        <v>86</v>
      </c>
      <c r="D47" s="50">
        <f>IFERROR((Calcs!B278)/(COUNTIF('Prioritized Approach Milestones'!B4:B277,"2")-(Calcs!I278)),1)</f>
        <v>0</v>
      </c>
      <c r="E47" s="60" t="str">
        <f>IF(Calcs!AC278&gt;0,"Missing Completion Date",(IF(MAX(Calcs!Q4:Q278)=0,"",MAX(Calcs!Q4:Q278))))</f>
        <v/>
      </c>
      <c r="F47" s="52"/>
    </row>
    <row r="48" spans="2:7" ht="68.25" customHeight="1" thickBot="1">
      <c r="B48" s="48">
        <v>3</v>
      </c>
      <c r="C48" s="49" t="s">
        <v>54</v>
      </c>
      <c r="D48" s="50">
        <f>IFERROR((Calcs!C278)/(COUNTIF('Prioritized Approach Milestones'!B4:B277,"3")-(Calcs!J278)),1)</f>
        <v>0</v>
      </c>
      <c r="E48" s="60" t="str">
        <f>IF(Calcs!AD278&gt;0,"Missing Completion Date",(IF(MAX(Calcs!R4:R278)=0,"",MAX(Calcs!R4:R278))))</f>
        <v/>
      </c>
    </row>
    <row r="49" spans="2:6" ht="48.75" thickBot="1">
      <c r="B49" s="48">
        <v>4</v>
      </c>
      <c r="C49" s="49" t="s">
        <v>55</v>
      </c>
      <c r="D49" s="50">
        <f>IFERROR((Calcs!D278)/(COUNTIF('Prioritized Approach Milestones'!B4:B277,"4")-(Calcs!K278)),1)</f>
        <v>0</v>
      </c>
      <c r="E49" s="60" t="str">
        <f>IF(Calcs!AE278&gt;0,"Missing Completion Date",(IF(MAX(Calcs!S4:S278)=0,"",MAX(Calcs!S4:S278))))</f>
        <v/>
      </c>
      <c r="F49" s="36"/>
    </row>
    <row r="50" spans="2:6" ht="65.25" customHeight="1" thickBot="1">
      <c r="B50" s="48">
        <v>5</v>
      </c>
      <c r="C50" s="49" t="s">
        <v>56</v>
      </c>
      <c r="D50" s="50">
        <f>IFERROR((Calcs!E278)/(COUNTIF('Prioritized Approach Milestones'!B4:B277,"5")-(Calcs!L278)),1)</f>
        <v>0</v>
      </c>
      <c r="E50" s="60" t="str">
        <f>IF(Calcs!AF278&gt;0,"Missing Completion Date",(IF(MAX(Calcs!T4:T278)=0,"",MAX(Calcs!T4:T278))))</f>
        <v/>
      </c>
      <c r="F50" s="36"/>
    </row>
    <row r="51" spans="2:6" ht="60.75" thickBot="1">
      <c r="B51" s="48">
        <v>6</v>
      </c>
      <c r="C51" s="53" t="s">
        <v>68</v>
      </c>
      <c r="D51" s="50">
        <f>IFERROR((Calcs!F278)/(COUNTIF('Prioritized Approach Milestones'!B4:B277,"6")-(Calcs!M278)),1)</f>
        <v>0</v>
      </c>
      <c r="E51" s="60" t="str">
        <f>IF(Calcs!AG278&gt;0,"Missing Completion Date",(IF(MAX(Calcs!U4:U278)=0,"",MAX(Calcs!U4:U278))))</f>
        <v/>
      </c>
      <c r="F51" s="36"/>
    </row>
    <row r="52" spans="2:6" ht="33.75" customHeight="1" thickBot="1">
      <c r="B52" s="62" t="s">
        <v>57</v>
      </c>
      <c r="C52" s="54"/>
      <c r="D52" s="50">
        <f>Calcs!G278/(COUNT('Prioritized Approach Milestones'!B4:B277)-Calcs!N278)</f>
        <v>0</v>
      </c>
      <c r="E52" s="61" t="str">
        <f>IF(MAX(E46:E51)=0,"",MAX(E46:E51))</f>
        <v/>
      </c>
      <c r="F52" s="296"/>
    </row>
    <row r="53" spans="2:6" ht="13.5" customHeight="1">
      <c r="B53" s="55" t="s">
        <v>58</v>
      </c>
      <c r="C53" s="56"/>
      <c r="D53" s="57"/>
    </row>
    <row r="54" spans="2:6" ht="28.5" customHeight="1">
      <c r="B54" s="365" t="s">
        <v>59</v>
      </c>
      <c r="C54" s="365"/>
      <c r="D54" s="58" t="s">
        <v>60</v>
      </c>
      <c r="E54" s="23"/>
    </row>
    <row r="55" spans="2:6" ht="8.25" customHeight="1"/>
    <row r="56" spans="2:6" ht="20.100000000000001" customHeight="1">
      <c r="B56" s="366" t="s">
        <v>61</v>
      </c>
      <c r="C56" s="366"/>
      <c r="D56" s="57"/>
    </row>
    <row r="57" spans="2:6" ht="20.100000000000001" customHeight="1">
      <c r="B57" s="59" t="s">
        <v>62</v>
      </c>
      <c r="C57" s="24"/>
      <c r="D57" s="58" t="s">
        <v>60</v>
      </c>
      <c r="E57" s="23"/>
    </row>
    <row r="58" spans="2:6" ht="20.100000000000001" customHeight="1">
      <c r="B58" s="59"/>
      <c r="C58" s="56"/>
      <c r="D58" s="58"/>
      <c r="E58" s="35"/>
    </row>
    <row r="60" spans="2:6" ht="34.5" customHeight="1"/>
  </sheetData>
  <sheetProtection algorithmName="SHA-512" hashValue="MFRQ2ly1WhFQtzwQeFeJSGW+o7HLore8MKGgFOy4QC8pds5bz+sVjhK8Kkyanu5A4v0jguSF0xu+skKKXulGyQ==" saltValue="eiuzAza1tzFVAt4/FGkfiw==" spinCount="100000" sheet="1" objects="1" scenarios="1" formatRows="0"/>
  <customSheetViews>
    <customSheetView guid="{05CFFA2E-9E21-4401-92B8-311FFAFA2791}" scale="110" showGridLines="0" hiddenRows="1" topLeftCell="A49">
      <selection activeCell="C61" sqref="C61"/>
      <rowBreaks count="1" manualBreakCount="1">
        <brk id="36" max="5" man="1"/>
      </rowBreaks>
      <pageMargins left="0.7" right="0.7" top="0.75" bottom="0.75" header="0.3" footer="0.3"/>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 guid="{5118FE63-65F9-4D1E-A848-7B26E5B01EBD}" scale="110" showGridLines="0" hiddenRows="1" topLeftCell="A43">
      <selection activeCell="E46" sqref="E46"/>
      <rowBreaks count="1" manualBreakCount="1">
        <brk id="36" max="5" man="1"/>
      </rowBreaks>
      <pageMargins left="0.7" right="0.7" top="0.75" bottom="0.75" header="0.3" footer="0.3"/>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 guid="{92105224-40AA-407C-A4D8-DA77255BD086}" showGridLines="0" hiddenRows="1">
      <rowBreaks count="1" manualBreakCount="1">
        <brk id="36" max="5" man="1"/>
      </rowBreaks>
      <pageMargins left="0.7" right="0.7" top="0.75" bottom="0.75" header="0.3" footer="0.3"/>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 guid="{31C4550C-6E26-4878-8D23-FB37881679D8}" showGridLines="0" hiddenRows="1">
      <selection activeCell="F48" sqref="F48"/>
      <rowBreaks count="1" manualBreakCount="1">
        <brk id="36" max="5" man="1"/>
      </rowBreaks>
      <pageMargins left="0.7" right="0.7" top="0.75" bottom="0.75" header="0.3" footer="0.3"/>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 guid="{4D8806A1-D4F8-4D82-9B41-7AEF1C14655B}" showGridLines="0" hiddenRows="1">
      <selection activeCell="F48" sqref="F48"/>
      <rowBreaks count="1" manualBreakCount="1">
        <brk id="36" max="5" man="1"/>
      </rowBreaks>
      <pageMargins left="0.7" right="0.7" top="0.75" bottom="0.75" header="0.3" footer="0.3"/>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 guid="{42AF8D0F-132E-4BC7-8682-EF8B74E55C81}" showGridLines="0" hiddenRows="1" topLeftCell="A45">
      <selection activeCell="D51" sqref="D51"/>
      <rowBreaks count="1" manualBreakCount="1">
        <brk id="36" max="5" man="1"/>
      </rowBreaks>
      <pageMargins left="0.7" right="0.7" top="0.75" bottom="0.75" header="0.3" footer="0.3"/>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 guid="{9BB45C5B-6A5F-4B98-8D16-C0C2935BCD85}" showGridLines="0" hiddenRows="1">
      <rowBreaks count="1" manualBreakCount="1">
        <brk id="36" max="5" man="1"/>
      </rowBreaks>
      <pageMargins left="0.7" right="0.7" top="0.75" bottom="0.75" header="0.3" footer="0.3"/>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 guid="{E4AA2D9E-8D22-4EA1-A99B-E112FEE541E1}" scale="110" showGridLines="0" hiddenRows="1" topLeftCell="A43">
      <selection activeCell="E46" sqref="E46"/>
      <rowBreaks count="1" manualBreakCount="1">
        <brk id="36" max="5" man="1"/>
      </rowBreaks>
      <pageMargins left="0.7" right="0.7" top="0.75" bottom="0.75" header="0.3" footer="0.3"/>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 guid="{7918981E-CC23-463A-892E-0C6055818021}" scale="110" showGridLines="0" hiddenRows="1">
      <selection activeCell="F47" sqref="F47"/>
      <rowBreaks count="1" manualBreakCount="1">
        <brk id="36" max="5" man="1"/>
      </rowBreaks>
      <pageMargins left="0.7" right="0.7" top="0.75" bottom="0.75" header="0.3" footer="0.3"/>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s>
  <mergeCells count="5">
    <mergeCell ref="B5:D5"/>
    <mergeCell ref="B27:C27"/>
    <mergeCell ref="B42:D42"/>
    <mergeCell ref="B54:C54"/>
    <mergeCell ref="B56:C56"/>
  </mergeCells>
  <pageMargins left="0.70866141732283472" right="0.70866141732283472" top="0.74803149606299213" bottom="0.74803149606299213" header="0.31496062992125984" footer="0.31496062992125984"/>
  <pageSetup scale="64" orientation="landscape" r:id="rId1"/>
  <headerFooter>
    <oddFooter>&amp;L&amp;9*PCI DSS compliance requires successful completion of ALL PCI DSS requirements, regardless of whether the Prioritized Approach is used.&amp;C&amp;9&amp;P&amp;R&amp;9PCI SSC Prioritized Approach for PCI DSS v.3.2</oddFooter>
  </headerFooter>
  <rowBreaks count="1" manualBreakCount="1">
    <brk id="36" max="5" man="1"/>
  </rowBreaks>
  <ignoredErrors>
    <ignoredError sqref="E5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196" r:id="rId4" name="Check Box 148">
              <controlPr defaultSize="0" autoFill="0" autoLine="0" autoPict="0">
                <anchor moveWithCells="1">
                  <from>
                    <xdr:col>4</xdr:col>
                    <xdr:colOff>47625</xdr:colOff>
                    <xdr:row>7</xdr:row>
                    <xdr:rowOff>142875</xdr:rowOff>
                  </from>
                  <to>
                    <xdr:col>4</xdr:col>
                    <xdr:colOff>838200</xdr:colOff>
                    <xdr:row>8</xdr:row>
                    <xdr:rowOff>104775</xdr:rowOff>
                  </to>
                </anchor>
              </controlPr>
            </control>
          </mc:Choice>
        </mc:AlternateContent>
        <mc:AlternateContent xmlns:mc="http://schemas.openxmlformats.org/markup-compatibility/2006">
          <mc:Choice Requires="x14">
            <control shapeId="2197" r:id="rId5" name="Check Box 149">
              <controlPr defaultSize="0" autoFill="0" autoLine="0" autoPict="0">
                <anchor moveWithCells="1">
                  <from>
                    <xdr:col>4</xdr:col>
                    <xdr:colOff>47625</xdr:colOff>
                    <xdr:row>8</xdr:row>
                    <xdr:rowOff>123825</xdr:rowOff>
                  </from>
                  <to>
                    <xdr:col>4</xdr:col>
                    <xdr:colOff>1247775</xdr:colOff>
                    <xdr:row>9</xdr:row>
                    <xdr:rowOff>152400</xdr:rowOff>
                  </to>
                </anchor>
              </controlPr>
            </control>
          </mc:Choice>
        </mc:AlternateContent>
        <mc:AlternateContent xmlns:mc="http://schemas.openxmlformats.org/markup-compatibility/2006">
          <mc:Choice Requires="x14">
            <control shapeId="2198" r:id="rId6" name="Check Box 150">
              <controlPr defaultSize="0" autoFill="0" autoLine="0" autoPict="0">
                <anchor moveWithCells="1">
                  <from>
                    <xdr:col>4</xdr:col>
                    <xdr:colOff>47625</xdr:colOff>
                    <xdr:row>9</xdr:row>
                    <xdr:rowOff>142875</xdr:rowOff>
                  </from>
                  <to>
                    <xdr:col>4</xdr:col>
                    <xdr:colOff>1438275</xdr:colOff>
                    <xdr:row>10</xdr:row>
                    <xdr:rowOff>123825</xdr:rowOff>
                  </to>
                </anchor>
              </controlPr>
            </control>
          </mc:Choice>
        </mc:AlternateContent>
        <mc:AlternateContent xmlns:mc="http://schemas.openxmlformats.org/markup-compatibility/2006">
          <mc:Choice Requires="x14">
            <control shapeId="2199" r:id="rId7" name="Check Box 151">
              <controlPr defaultSize="0" autoFill="0" autoLine="0" autoPict="0">
                <anchor moveWithCells="1">
                  <from>
                    <xdr:col>4</xdr:col>
                    <xdr:colOff>47625</xdr:colOff>
                    <xdr:row>10</xdr:row>
                    <xdr:rowOff>123825</xdr:rowOff>
                  </from>
                  <to>
                    <xdr:col>4</xdr:col>
                    <xdr:colOff>866775</xdr:colOff>
                    <xdr:row>11</xdr:row>
                    <xdr:rowOff>104775</xdr:rowOff>
                  </to>
                </anchor>
              </controlPr>
            </control>
          </mc:Choice>
        </mc:AlternateContent>
        <mc:AlternateContent xmlns:mc="http://schemas.openxmlformats.org/markup-compatibility/2006">
          <mc:Choice Requires="x14">
            <control shapeId="2200" r:id="rId8" name="Check Box 152">
              <controlPr defaultSize="0" autoFill="0" autoLine="0" autoPict="0">
                <anchor moveWithCells="1">
                  <from>
                    <xdr:col>5</xdr:col>
                    <xdr:colOff>47625</xdr:colOff>
                    <xdr:row>7</xdr:row>
                    <xdr:rowOff>142875</xdr:rowOff>
                  </from>
                  <to>
                    <xdr:col>5</xdr:col>
                    <xdr:colOff>1095375</xdr:colOff>
                    <xdr:row>8</xdr:row>
                    <xdr:rowOff>104775</xdr:rowOff>
                  </to>
                </anchor>
              </controlPr>
            </control>
          </mc:Choice>
        </mc:AlternateContent>
        <mc:AlternateContent xmlns:mc="http://schemas.openxmlformats.org/markup-compatibility/2006">
          <mc:Choice Requires="x14">
            <control shapeId="2201" r:id="rId9" name="Check Box 153">
              <controlPr defaultSize="0" autoFill="0" autoLine="0" autoPict="0">
                <anchor moveWithCells="1">
                  <from>
                    <xdr:col>5</xdr:col>
                    <xdr:colOff>47625</xdr:colOff>
                    <xdr:row>8</xdr:row>
                    <xdr:rowOff>123825</xdr:rowOff>
                  </from>
                  <to>
                    <xdr:col>5</xdr:col>
                    <xdr:colOff>1400175</xdr:colOff>
                    <xdr:row>9</xdr:row>
                    <xdr:rowOff>152400</xdr:rowOff>
                  </to>
                </anchor>
              </controlPr>
            </control>
          </mc:Choice>
        </mc:AlternateContent>
        <mc:AlternateContent xmlns:mc="http://schemas.openxmlformats.org/markup-compatibility/2006">
          <mc:Choice Requires="x14">
            <control shapeId="2202" r:id="rId10" name="Check Box 154">
              <controlPr defaultSize="0" autoFill="0" autoLine="0" autoPict="0">
                <anchor moveWithCells="1">
                  <from>
                    <xdr:col>5</xdr:col>
                    <xdr:colOff>47625</xdr:colOff>
                    <xdr:row>9</xdr:row>
                    <xdr:rowOff>142875</xdr:rowOff>
                  </from>
                  <to>
                    <xdr:col>5</xdr:col>
                    <xdr:colOff>1438275</xdr:colOff>
                    <xdr:row>10</xdr:row>
                    <xdr:rowOff>123825</xdr:rowOff>
                  </to>
                </anchor>
              </controlPr>
            </control>
          </mc:Choice>
        </mc:AlternateContent>
        <mc:AlternateContent xmlns:mc="http://schemas.openxmlformats.org/markup-compatibility/2006">
          <mc:Choice Requires="x14">
            <control shapeId="2203" r:id="rId11" name="Check Box 155">
              <controlPr defaultSize="0" autoFill="0" autoLine="0" autoPict="0">
                <anchor moveWithCells="1">
                  <from>
                    <xdr:col>5</xdr:col>
                    <xdr:colOff>47625</xdr:colOff>
                    <xdr:row>10</xdr:row>
                    <xdr:rowOff>123825</xdr:rowOff>
                  </from>
                  <to>
                    <xdr:col>5</xdr:col>
                    <xdr:colOff>1362075</xdr:colOff>
                    <xdr:row>11</xdr:row>
                    <xdr:rowOff>104775</xdr:rowOff>
                  </to>
                </anchor>
              </controlPr>
            </control>
          </mc:Choice>
        </mc:AlternateContent>
        <mc:AlternateContent xmlns:mc="http://schemas.openxmlformats.org/markup-compatibility/2006">
          <mc:Choice Requires="x14">
            <control shapeId="2204" r:id="rId12" name="Check Box 156">
              <controlPr defaultSize="0" autoFill="0" autoLine="0" autoPict="0">
                <anchor moveWithCells="1">
                  <from>
                    <xdr:col>4</xdr:col>
                    <xdr:colOff>47625</xdr:colOff>
                    <xdr:row>7</xdr:row>
                    <xdr:rowOff>142875</xdr:rowOff>
                  </from>
                  <to>
                    <xdr:col>4</xdr:col>
                    <xdr:colOff>838200</xdr:colOff>
                    <xdr:row>8</xdr:row>
                    <xdr:rowOff>104775</xdr:rowOff>
                  </to>
                </anchor>
              </controlPr>
            </control>
          </mc:Choice>
        </mc:AlternateContent>
        <mc:AlternateContent xmlns:mc="http://schemas.openxmlformats.org/markup-compatibility/2006">
          <mc:Choice Requires="x14">
            <control shapeId="2205" r:id="rId13" name="Check Box 157">
              <controlPr defaultSize="0" autoFill="0" autoLine="0" autoPict="0">
                <anchor moveWithCells="1">
                  <from>
                    <xdr:col>5</xdr:col>
                    <xdr:colOff>47625</xdr:colOff>
                    <xdr:row>10</xdr:row>
                    <xdr:rowOff>123825</xdr:rowOff>
                  </from>
                  <to>
                    <xdr:col>5</xdr:col>
                    <xdr:colOff>1866900</xdr:colOff>
                    <xdr:row>11</xdr:row>
                    <xdr:rowOff>104775</xdr:rowOff>
                  </to>
                </anchor>
              </controlPr>
            </control>
          </mc:Choice>
        </mc:AlternateContent>
        <mc:AlternateContent xmlns:mc="http://schemas.openxmlformats.org/markup-compatibility/2006">
          <mc:Choice Requires="x14">
            <control shapeId="2206" r:id="rId14" name="Check Box 158">
              <controlPr defaultSize="0" autoFill="0" autoLine="0" autoPict="0">
                <anchor moveWithCells="1">
                  <from>
                    <xdr:col>4</xdr:col>
                    <xdr:colOff>47625</xdr:colOff>
                    <xdr:row>15</xdr:row>
                    <xdr:rowOff>142875</xdr:rowOff>
                  </from>
                  <to>
                    <xdr:col>4</xdr:col>
                    <xdr:colOff>1362075</xdr:colOff>
                    <xdr:row>16</xdr:row>
                    <xdr:rowOff>104775</xdr:rowOff>
                  </to>
                </anchor>
              </controlPr>
            </control>
          </mc:Choice>
        </mc:AlternateContent>
        <mc:AlternateContent xmlns:mc="http://schemas.openxmlformats.org/markup-compatibility/2006">
          <mc:Choice Requires="x14">
            <control shapeId="2207" r:id="rId15" name="Check Box 159">
              <controlPr defaultSize="0" autoFill="0" autoLine="0" autoPict="0">
                <anchor moveWithCells="1">
                  <from>
                    <xdr:col>4</xdr:col>
                    <xdr:colOff>47625</xdr:colOff>
                    <xdr:row>16</xdr:row>
                    <xdr:rowOff>123825</xdr:rowOff>
                  </from>
                  <to>
                    <xdr:col>4</xdr:col>
                    <xdr:colOff>1247775</xdr:colOff>
                    <xdr:row>17</xdr:row>
                    <xdr:rowOff>104775</xdr:rowOff>
                  </to>
                </anchor>
              </controlPr>
            </control>
          </mc:Choice>
        </mc:AlternateContent>
        <mc:AlternateContent xmlns:mc="http://schemas.openxmlformats.org/markup-compatibility/2006">
          <mc:Choice Requires="x14">
            <control shapeId="2208" r:id="rId16" name="Check Box 160">
              <controlPr defaultSize="0" autoFill="0" autoLine="0" autoPict="0">
                <anchor moveWithCells="1">
                  <from>
                    <xdr:col>4</xdr:col>
                    <xdr:colOff>47625</xdr:colOff>
                    <xdr:row>17</xdr:row>
                    <xdr:rowOff>123825</xdr:rowOff>
                  </from>
                  <to>
                    <xdr:col>4</xdr:col>
                    <xdr:colOff>1438275</xdr:colOff>
                    <xdr:row>18</xdr:row>
                    <xdr:rowOff>104775</xdr:rowOff>
                  </to>
                </anchor>
              </controlPr>
            </control>
          </mc:Choice>
        </mc:AlternateContent>
        <mc:AlternateContent xmlns:mc="http://schemas.openxmlformats.org/markup-compatibility/2006">
          <mc:Choice Requires="x14">
            <control shapeId="2209" r:id="rId17" name="Check Box 161">
              <controlPr defaultSize="0" autoFill="0" autoLine="0" autoPict="0">
                <anchor moveWithCells="1">
                  <from>
                    <xdr:col>4</xdr:col>
                    <xdr:colOff>47625</xdr:colOff>
                    <xdr:row>18</xdr:row>
                    <xdr:rowOff>123825</xdr:rowOff>
                  </from>
                  <to>
                    <xdr:col>4</xdr:col>
                    <xdr:colOff>1133475</xdr:colOff>
                    <xdr:row>19</xdr:row>
                    <xdr:rowOff>104775</xdr:rowOff>
                  </to>
                </anchor>
              </controlPr>
            </control>
          </mc:Choice>
        </mc:AlternateContent>
        <mc:AlternateContent xmlns:mc="http://schemas.openxmlformats.org/markup-compatibility/2006">
          <mc:Choice Requires="x14">
            <control shapeId="2210" r:id="rId18" name="Check Box 162">
              <controlPr defaultSize="0" autoFill="0" autoLine="0" autoPict="0">
                <anchor moveWithCells="1">
                  <from>
                    <xdr:col>4</xdr:col>
                    <xdr:colOff>47625</xdr:colOff>
                    <xdr:row>19</xdr:row>
                    <xdr:rowOff>123825</xdr:rowOff>
                  </from>
                  <to>
                    <xdr:col>4</xdr:col>
                    <xdr:colOff>1095375</xdr:colOff>
                    <xdr:row>20</xdr:row>
                    <xdr:rowOff>104775</xdr:rowOff>
                  </to>
                </anchor>
              </controlPr>
            </control>
          </mc:Choice>
        </mc:AlternateContent>
        <mc:AlternateContent xmlns:mc="http://schemas.openxmlformats.org/markup-compatibility/2006">
          <mc:Choice Requires="x14">
            <control shapeId="2211" r:id="rId19" name="Check Box 163">
              <controlPr defaultSize="0" autoFill="0" autoLine="0" autoPict="0">
                <anchor moveWithCells="1">
                  <from>
                    <xdr:col>4</xdr:col>
                    <xdr:colOff>47625</xdr:colOff>
                    <xdr:row>20</xdr:row>
                    <xdr:rowOff>123825</xdr:rowOff>
                  </from>
                  <to>
                    <xdr:col>4</xdr:col>
                    <xdr:colOff>1438275</xdr:colOff>
                    <xdr:row>21</xdr:row>
                    <xdr:rowOff>104775</xdr:rowOff>
                  </to>
                </anchor>
              </controlPr>
            </control>
          </mc:Choice>
        </mc:AlternateContent>
        <mc:AlternateContent xmlns:mc="http://schemas.openxmlformats.org/markup-compatibility/2006">
          <mc:Choice Requires="x14">
            <control shapeId="2212" r:id="rId20" name="Check Box 164">
              <controlPr defaultSize="0" autoFill="0" autoLine="0" autoPict="0">
                <anchor moveWithCells="1">
                  <from>
                    <xdr:col>5</xdr:col>
                    <xdr:colOff>47625</xdr:colOff>
                    <xdr:row>15</xdr:row>
                    <xdr:rowOff>142875</xdr:rowOff>
                  </from>
                  <to>
                    <xdr:col>5</xdr:col>
                    <xdr:colOff>1285875</xdr:colOff>
                    <xdr:row>16</xdr:row>
                    <xdr:rowOff>104775</xdr:rowOff>
                  </to>
                </anchor>
              </controlPr>
            </control>
          </mc:Choice>
        </mc:AlternateContent>
        <mc:AlternateContent xmlns:mc="http://schemas.openxmlformats.org/markup-compatibility/2006">
          <mc:Choice Requires="x14">
            <control shapeId="2213" r:id="rId21" name="Check Box 165">
              <controlPr defaultSize="0" autoFill="0" autoLine="0" autoPict="0">
                <anchor moveWithCells="1">
                  <from>
                    <xdr:col>5</xdr:col>
                    <xdr:colOff>47625</xdr:colOff>
                    <xdr:row>16</xdr:row>
                    <xdr:rowOff>123825</xdr:rowOff>
                  </from>
                  <to>
                    <xdr:col>5</xdr:col>
                    <xdr:colOff>2066925</xdr:colOff>
                    <xdr:row>17</xdr:row>
                    <xdr:rowOff>104775</xdr:rowOff>
                  </to>
                </anchor>
              </controlPr>
            </control>
          </mc:Choice>
        </mc:AlternateContent>
        <mc:AlternateContent xmlns:mc="http://schemas.openxmlformats.org/markup-compatibility/2006">
          <mc:Choice Requires="x14">
            <control shapeId="2214" r:id="rId22" name="Check Box 166">
              <controlPr defaultSize="0" autoFill="0" autoLine="0" autoPict="0">
                <anchor moveWithCells="1">
                  <from>
                    <xdr:col>5</xdr:col>
                    <xdr:colOff>47625</xdr:colOff>
                    <xdr:row>17</xdr:row>
                    <xdr:rowOff>123825</xdr:rowOff>
                  </from>
                  <to>
                    <xdr:col>5</xdr:col>
                    <xdr:colOff>2200275</xdr:colOff>
                    <xdr:row>18</xdr:row>
                    <xdr:rowOff>104775</xdr:rowOff>
                  </to>
                </anchor>
              </controlPr>
            </control>
          </mc:Choice>
        </mc:AlternateContent>
        <mc:AlternateContent xmlns:mc="http://schemas.openxmlformats.org/markup-compatibility/2006">
          <mc:Choice Requires="x14">
            <control shapeId="2215" r:id="rId23" name="Check Box 167">
              <controlPr defaultSize="0" autoFill="0" autoLine="0" autoPict="0">
                <anchor moveWithCells="1">
                  <from>
                    <xdr:col>5</xdr:col>
                    <xdr:colOff>47625</xdr:colOff>
                    <xdr:row>18</xdr:row>
                    <xdr:rowOff>123825</xdr:rowOff>
                  </from>
                  <to>
                    <xdr:col>5</xdr:col>
                    <xdr:colOff>1800225</xdr:colOff>
                    <xdr:row>19</xdr:row>
                    <xdr:rowOff>104775</xdr:rowOff>
                  </to>
                </anchor>
              </controlPr>
            </control>
          </mc:Choice>
        </mc:AlternateContent>
        <mc:AlternateContent xmlns:mc="http://schemas.openxmlformats.org/markup-compatibility/2006">
          <mc:Choice Requires="x14">
            <control shapeId="2216" r:id="rId24" name="Check Box 168">
              <controlPr defaultSize="0" autoFill="0" autoLine="0" autoPict="0">
                <anchor moveWithCells="1">
                  <from>
                    <xdr:col>5</xdr:col>
                    <xdr:colOff>47625</xdr:colOff>
                    <xdr:row>19</xdr:row>
                    <xdr:rowOff>123825</xdr:rowOff>
                  </from>
                  <to>
                    <xdr:col>5</xdr:col>
                    <xdr:colOff>2047875</xdr:colOff>
                    <xdr:row>20</xdr:row>
                    <xdr:rowOff>104775</xdr:rowOff>
                  </to>
                </anchor>
              </controlPr>
            </control>
          </mc:Choice>
        </mc:AlternateContent>
        <mc:AlternateContent xmlns:mc="http://schemas.openxmlformats.org/markup-compatibility/2006">
          <mc:Choice Requires="x14">
            <control shapeId="2217" r:id="rId25" name="Check Box 169">
              <controlPr defaultSize="0" autoFill="0" autoLine="0" autoPict="0">
                <anchor moveWithCells="1">
                  <from>
                    <xdr:col>5</xdr:col>
                    <xdr:colOff>47625</xdr:colOff>
                    <xdr:row>20</xdr:row>
                    <xdr:rowOff>123825</xdr:rowOff>
                  </from>
                  <to>
                    <xdr:col>5</xdr:col>
                    <xdr:colOff>1866900</xdr:colOff>
                    <xdr:row>21</xdr:row>
                    <xdr:rowOff>104775</xdr:rowOff>
                  </to>
                </anchor>
              </controlPr>
            </control>
          </mc:Choice>
        </mc:AlternateContent>
        <mc:AlternateContent xmlns:mc="http://schemas.openxmlformats.org/markup-compatibility/2006">
          <mc:Choice Requires="x14">
            <control shapeId="2218" r:id="rId26" name="Check Box 170">
              <controlPr defaultSize="0" autoFill="0" autoLine="0" autoPict="0">
                <anchor moveWithCells="1">
                  <from>
                    <xdr:col>5</xdr:col>
                    <xdr:colOff>933450</xdr:colOff>
                    <xdr:row>29</xdr:row>
                    <xdr:rowOff>47625</xdr:rowOff>
                  </from>
                  <to>
                    <xdr:col>5</xdr:col>
                    <xdr:colOff>1323975</xdr:colOff>
                    <xdr:row>30</xdr:row>
                    <xdr:rowOff>28575</xdr:rowOff>
                  </to>
                </anchor>
              </controlPr>
            </control>
          </mc:Choice>
        </mc:AlternateContent>
        <mc:AlternateContent xmlns:mc="http://schemas.openxmlformats.org/markup-compatibility/2006">
          <mc:Choice Requires="x14">
            <control shapeId="2219" r:id="rId27" name="Check Box 171">
              <controlPr defaultSize="0" autoFill="0" autoLine="0" autoPict="0">
                <anchor moveWithCells="1">
                  <from>
                    <xdr:col>5</xdr:col>
                    <xdr:colOff>1362075</xdr:colOff>
                    <xdr:row>29</xdr:row>
                    <xdr:rowOff>47625</xdr:rowOff>
                  </from>
                  <to>
                    <xdr:col>5</xdr:col>
                    <xdr:colOff>1800225</xdr:colOff>
                    <xdr:row>30</xdr:row>
                    <xdr:rowOff>19050</xdr:rowOff>
                  </to>
                </anchor>
              </controlPr>
            </control>
          </mc:Choice>
        </mc:AlternateContent>
        <mc:AlternateContent xmlns:mc="http://schemas.openxmlformats.org/markup-compatibility/2006">
          <mc:Choice Requires="x14">
            <control shapeId="2222" r:id="rId28" name="Check Box 174">
              <controlPr defaultSize="0" autoFill="0" autoLine="0" autoPict="0">
                <anchor moveWithCells="1">
                  <from>
                    <xdr:col>3</xdr:col>
                    <xdr:colOff>266700</xdr:colOff>
                    <xdr:row>30</xdr:row>
                    <xdr:rowOff>47625</xdr:rowOff>
                  </from>
                  <to>
                    <xdr:col>4</xdr:col>
                    <xdr:colOff>104775</xdr:colOff>
                    <xdr:row>31</xdr:row>
                    <xdr:rowOff>28575</xdr:rowOff>
                  </to>
                </anchor>
              </controlPr>
            </control>
          </mc:Choice>
        </mc:AlternateContent>
        <mc:AlternateContent xmlns:mc="http://schemas.openxmlformats.org/markup-compatibility/2006">
          <mc:Choice Requires="x14">
            <control shapeId="2223" r:id="rId29" name="Check Box 175">
              <controlPr defaultSize="0" autoFill="0" autoLine="0" autoPict="0">
                <anchor moveWithCells="1">
                  <from>
                    <xdr:col>4</xdr:col>
                    <xdr:colOff>0</xdr:colOff>
                    <xdr:row>30</xdr:row>
                    <xdr:rowOff>47625</xdr:rowOff>
                  </from>
                  <to>
                    <xdr:col>4</xdr:col>
                    <xdr:colOff>438150</xdr:colOff>
                    <xdr:row>31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79"/>
  <sheetViews>
    <sheetView showGridLines="0" zoomScaleNormal="100" workbookViewId="0">
      <pane ySplit="2" topLeftCell="A3" activePane="bottomLeft" state="frozen"/>
      <selection pane="bottomLeft" activeCell="G5" sqref="G5"/>
    </sheetView>
  </sheetViews>
  <sheetFormatPr defaultColWidth="8.85546875" defaultRowHeight="15"/>
  <cols>
    <col min="1" max="1" width="74.42578125" style="114" customWidth="1"/>
    <col min="2" max="2" width="12.7109375" style="164" customWidth="1"/>
    <col min="3" max="3" width="20.85546875" style="115" customWidth="1"/>
    <col min="4" max="4" width="27.42578125" style="115" customWidth="1"/>
    <col min="5" max="5" width="26.42578125" style="116" customWidth="1"/>
    <col min="6" max="6" width="20.7109375" style="345" customWidth="1"/>
    <col min="7" max="7" width="22.7109375" style="342" customWidth="1"/>
    <col min="8" max="8" width="13" style="111" customWidth="1"/>
    <col min="9" max="26" width="8.85546875" style="111"/>
    <col min="27" max="40" width="8.85546875" style="117"/>
    <col min="41" max="42" width="27.28515625" style="118" customWidth="1"/>
    <col min="43" max="52" width="8.85546875" style="118"/>
    <col min="53" max="16384" width="8.85546875" style="119"/>
  </cols>
  <sheetData>
    <row r="1" spans="1:52" s="108" customFormat="1" ht="16.5" customHeight="1">
      <c r="A1" s="367" t="s">
        <v>335</v>
      </c>
      <c r="B1" s="369" t="s">
        <v>13</v>
      </c>
      <c r="C1" s="371" t="s">
        <v>306</v>
      </c>
      <c r="D1" s="373" t="s">
        <v>126</v>
      </c>
      <c r="E1" s="376" t="s">
        <v>130</v>
      </c>
      <c r="F1" s="376"/>
      <c r="G1" s="377"/>
      <c r="H1" s="107"/>
      <c r="I1" s="107"/>
      <c r="J1" s="107"/>
      <c r="K1" s="107"/>
      <c r="L1" s="107"/>
      <c r="M1" s="107"/>
      <c r="N1" s="107"/>
      <c r="O1" s="107"/>
      <c r="P1" s="107"/>
      <c r="Q1" s="107"/>
      <c r="R1" s="107"/>
      <c r="S1" s="107"/>
      <c r="T1" s="107"/>
      <c r="U1" s="107"/>
      <c r="V1" s="107"/>
      <c r="W1" s="107"/>
      <c r="X1" s="107"/>
      <c r="Y1" s="107"/>
      <c r="Z1" s="107"/>
      <c r="AO1" s="109"/>
      <c r="AP1" s="109"/>
      <c r="AQ1" s="107"/>
      <c r="AR1" s="107"/>
      <c r="AS1" s="107"/>
      <c r="AT1" s="107"/>
      <c r="AU1" s="107"/>
      <c r="AV1" s="107"/>
      <c r="AW1" s="107"/>
      <c r="AX1" s="107"/>
      <c r="AY1" s="107"/>
      <c r="AZ1" s="107"/>
    </row>
    <row r="2" spans="1:52" s="108" customFormat="1" ht="39" thickBot="1">
      <c r="A2" s="368"/>
      <c r="B2" s="370"/>
      <c r="C2" s="372"/>
      <c r="D2" s="374"/>
      <c r="E2" s="120" t="s">
        <v>127</v>
      </c>
      <c r="F2" s="343" t="s">
        <v>52</v>
      </c>
      <c r="G2" s="254" t="s">
        <v>14</v>
      </c>
      <c r="H2" s="107"/>
      <c r="I2" s="107"/>
      <c r="J2" s="107"/>
      <c r="K2" s="107"/>
      <c r="L2" s="107"/>
      <c r="M2" s="107"/>
      <c r="N2" s="107"/>
      <c r="O2" s="107"/>
      <c r="P2" s="107"/>
      <c r="Q2" s="107"/>
      <c r="R2" s="107"/>
      <c r="S2" s="107"/>
      <c r="T2" s="107"/>
      <c r="U2" s="107"/>
      <c r="V2" s="107"/>
      <c r="W2" s="107"/>
      <c r="X2" s="107"/>
      <c r="Y2" s="107"/>
      <c r="Z2" s="107"/>
      <c r="AO2" s="110"/>
      <c r="AP2" s="110"/>
      <c r="AQ2" s="107"/>
      <c r="AR2" s="107"/>
      <c r="AS2" s="107"/>
      <c r="AT2" s="107"/>
      <c r="AU2" s="107"/>
      <c r="AV2" s="107"/>
      <c r="AW2" s="107"/>
      <c r="AX2" s="107"/>
      <c r="AY2" s="107"/>
      <c r="AZ2" s="107"/>
    </row>
    <row r="3" spans="1:52" s="112" customFormat="1" ht="28.5">
      <c r="A3" s="175" t="s">
        <v>69</v>
      </c>
      <c r="B3" s="189"/>
      <c r="C3" s="131"/>
      <c r="D3" s="304"/>
      <c r="E3" s="353"/>
      <c r="F3" s="346"/>
      <c r="G3" s="354"/>
      <c r="H3" s="127"/>
      <c r="I3" s="127"/>
      <c r="J3" s="127"/>
      <c r="K3" s="127"/>
      <c r="L3" s="127"/>
      <c r="M3" s="127"/>
      <c r="N3" s="127"/>
      <c r="O3" s="127"/>
      <c r="P3" s="127"/>
      <c r="Q3" s="127"/>
      <c r="R3" s="127"/>
      <c r="S3" s="127"/>
      <c r="T3" s="127"/>
      <c r="U3" s="127"/>
      <c r="V3" s="127"/>
      <c r="W3" s="127"/>
      <c r="X3" s="127"/>
      <c r="Y3" s="127"/>
      <c r="Z3" s="127"/>
      <c r="AA3" s="128"/>
      <c r="AB3" s="128"/>
      <c r="AC3" s="128"/>
      <c r="AD3" s="128"/>
      <c r="AE3" s="128"/>
      <c r="AF3" s="128"/>
      <c r="AG3" s="128"/>
      <c r="AH3" s="128"/>
      <c r="AI3" s="128"/>
      <c r="AJ3" s="128"/>
      <c r="AK3" s="128"/>
      <c r="AL3" s="128"/>
      <c r="AM3" s="128"/>
      <c r="AN3" s="128"/>
      <c r="AO3" s="130"/>
      <c r="AP3" s="130"/>
      <c r="AQ3" s="127"/>
      <c r="AR3" s="127"/>
      <c r="AS3" s="127"/>
      <c r="AT3" s="127"/>
      <c r="AU3" s="127"/>
      <c r="AV3" s="127"/>
      <c r="AW3" s="127"/>
      <c r="AX3" s="127"/>
      <c r="AY3" s="127"/>
      <c r="AZ3" s="127"/>
    </row>
    <row r="4" spans="1:52" s="112" customFormat="1" ht="24">
      <c r="A4" s="79" t="s">
        <v>131</v>
      </c>
      <c r="B4" s="190"/>
      <c r="C4" s="205"/>
      <c r="D4" s="303"/>
      <c r="E4" s="210"/>
      <c r="F4" s="347"/>
      <c r="G4" s="320"/>
      <c r="H4" s="127"/>
      <c r="I4" s="127"/>
      <c r="J4" s="127"/>
      <c r="K4" s="127"/>
      <c r="L4" s="127"/>
      <c r="M4" s="127"/>
      <c r="N4" s="127"/>
      <c r="O4" s="127"/>
      <c r="P4" s="127"/>
      <c r="Q4" s="127"/>
      <c r="R4" s="127"/>
      <c r="S4" s="127"/>
      <c r="T4" s="127"/>
      <c r="U4" s="127"/>
      <c r="V4" s="127"/>
      <c r="W4" s="127"/>
      <c r="X4" s="127"/>
      <c r="Y4" s="127"/>
      <c r="Z4" s="127"/>
      <c r="AA4" s="128"/>
      <c r="AB4" s="128"/>
      <c r="AC4" s="128"/>
      <c r="AD4" s="128"/>
      <c r="AE4" s="128"/>
      <c r="AF4" s="128"/>
      <c r="AG4" s="128"/>
      <c r="AH4" s="128"/>
      <c r="AI4" s="128"/>
      <c r="AJ4" s="128"/>
      <c r="AK4" s="128"/>
      <c r="AL4" s="128"/>
      <c r="AM4" s="128"/>
      <c r="AN4" s="128"/>
      <c r="AO4" s="130"/>
      <c r="AP4" s="130"/>
      <c r="AQ4" s="127"/>
      <c r="AR4" s="127"/>
      <c r="AS4" s="127"/>
      <c r="AT4" s="127"/>
      <c r="AU4" s="127"/>
      <c r="AV4" s="127"/>
      <c r="AW4" s="127"/>
      <c r="AX4" s="127"/>
      <c r="AY4" s="127"/>
      <c r="AZ4" s="127"/>
    </row>
    <row r="5" spans="1:52" s="112" customFormat="1" ht="24">
      <c r="A5" s="79" t="s">
        <v>132</v>
      </c>
      <c r="B5" s="144">
        <v>6</v>
      </c>
      <c r="C5" s="131"/>
      <c r="D5" s="304"/>
      <c r="E5" s="134"/>
      <c r="F5" s="346"/>
      <c r="G5" s="321"/>
      <c r="H5" s="127"/>
      <c r="I5" s="127"/>
      <c r="J5" s="127"/>
      <c r="K5" s="127"/>
      <c r="L5" s="127"/>
      <c r="M5" s="127"/>
      <c r="N5" s="127"/>
      <c r="O5" s="127"/>
      <c r="P5" s="127"/>
      <c r="Q5" s="127"/>
      <c r="R5" s="127"/>
      <c r="S5" s="127"/>
      <c r="T5" s="127"/>
      <c r="U5" s="127"/>
      <c r="V5" s="127"/>
      <c r="W5" s="127"/>
      <c r="X5" s="127"/>
      <c r="Y5" s="127"/>
      <c r="Z5" s="127"/>
      <c r="AA5" s="128"/>
      <c r="AB5" s="128"/>
      <c r="AC5" s="128"/>
      <c r="AD5" s="128"/>
      <c r="AE5" s="128"/>
      <c r="AF5" s="128"/>
      <c r="AG5" s="128"/>
      <c r="AH5" s="128"/>
      <c r="AI5" s="128"/>
      <c r="AJ5" s="128"/>
      <c r="AK5" s="128"/>
      <c r="AL5" s="128"/>
      <c r="AM5" s="128"/>
      <c r="AN5" s="128"/>
      <c r="AO5" s="130"/>
      <c r="AP5" s="130"/>
      <c r="AQ5" s="127"/>
      <c r="AR5" s="127"/>
      <c r="AS5" s="127"/>
      <c r="AT5" s="127"/>
      <c r="AU5" s="127"/>
      <c r="AV5" s="127"/>
      <c r="AW5" s="127"/>
      <c r="AX5" s="127"/>
      <c r="AY5" s="127"/>
      <c r="AZ5" s="127"/>
    </row>
    <row r="6" spans="1:52" s="112" customFormat="1" ht="24">
      <c r="A6" s="79" t="s">
        <v>133</v>
      </c>
      <c r="B6" s="142">
        <v>1</v>
      </c>
      <c r="C6" s="131"/>
      <c r="D6" s="304"/>
      <c r="E6" s="134"/>
      <c r="F6" s="346"/>
      <c r="G6" s="321"/>
      <c r="H6" s="127"/>
      <c r="I6" s="127"/>
      <c r="J6" s="127"/>
      <c r="K6" s="127"/>
      <c r="L6" s="127"/>
      <c r="M6" s="127"/>
      <c r="N6" s="127"/>
      <c r="O6" s="127"/>
      <c r="P6" s="127"/>
      <c r="Q6" s="127"/>
      <c r="R6" s="127"/>
      <c r="S6" s="127"/>
      <c r="T6" s="127"/>
      <c r="U6" s="127"/>
      <c r="V6" s="127"/>
      <c r="W6" s="127"/>
      <c r="X6" s="127"/>
      <c r="Y6" s="127"/>
      <c r="Z6" s="127"/>
      <c r="AA6" s="128"/>
      <c r="AB6" s="128"/>
      <c r="AC6" s="128"/>
      <c r="AD6" s="128"/>
      <c r="AE6" s="128"/>
      <c r="AF6" s="128"/>
      <c r="AG6" s="128"/>
      <c r="AH6" s="128"/>
      <c r="AI6" s="128"/>
      <c r="AJ6" s="128"/>
      <c r="AK6" s="128"/>
      <c r="AL6" s="128"/>
      <c r="AM6" s="128"/>
      <c r="AN6" s="128"/>
      <c r="AO6" s="130"/>
      <c r="AP6" s="130"/>
      <c r="AQ6" s="127"/>
      <c r="AR6" s="127"/>
      <c r="AS6" s="127"/>
      <c r="AT6" s="127"/>
      <c r="AU6" s="127"/>
      <c r="AV6" s="127"/>
      <c r="AW6" s="127"/>
      <c r="AX6" s="127"/>
      <c r="AY6" s="127"/>
      <c r="AZ6" s="127"/>
    </row>
    <row r="7" spans="1:52" s="112" customFormat="1">
      <c r="A7" s="227" t="s">
        <v>134</v>
      </c>
      <c r="B7" s="240">
        <v>1</v>
      </c>
      <c r="C7" s="131"/>
      <c r="D7" s="305"/>
      <c r="E7" s="221"/>
      <c r="F7" s="346"/>
      <c r="G7" s="321"/>
      <c r="H7" s="127"/>
      <c r="I7" s="127"/>
      <c r="J7" s="127"/>
      <c r="K7" s="127"/>
      <c r="L7" s="127"/>
      <c r="M7" s="127"/>
      <c r="N7" s="127"/>
      <c r="O7" s="127"/>
      <c r="P7" s="127"/>
      <c r="Q7" s="127"/>
      <c r="R7" s="127"/>
      <c r="S7" s="127"/>
      <c r="T7" s="127"/>
      <c r="U7" s="127"/>
      <c r="V7" s="127"/>
      <c r="W7" s="127"/>
      <c r="X7" s="127"/>
      <c r="Y7" s="127"/>
      <c r="Z7" s="127"/>
      <c r="AA7" s="128"/>
      <c r="AB7" s="128"/>
      <c r="AC7" s="128"/>
      <c r="AD7" s="128"/>
      <c r="AE7" s="128"/>
      <c r="AF7" s="128"/>
      <c r="AG7" s="128"/>
      <c r="AH7" s="128"/>
      <c r="AI7" s="128"/>
      <c r="AJ7" s="128"/>
      <c r="AK7" s="128"/>
      <c r="AL7" s="128"/>
      <c r="AM7" s="128"/>
      <c r="AN7" s="128"/>
      <c r="AO7" s="130"/>
      <c r="AP7" s="130"/>
      <c r="AQ7" s="127"/>
      <c r="AR7" s="127"/>
      <c r="AS7" s="127"/>
      <c r="AT7" s="127"/>
      <c r="AU7" s="127"/>
      <c r="AV7" s="127"/>
      <c r="AW7" s="127"/>
      <c r="AX7" s="127"/>
      <c r="AY7" s="127"/>
      <c r="AZ7" s="127"/>
    </row>
    <row r="8" spans="1:52" s="112" customFormat="1" ht="24">
      <c r="A8" s="223" t="s">
        <v>135</v>
      </c>
      <c r="B8" s="238">
        <v>2</v>
      </c>
      <c r="C8" s="131"/>
      <c r="D8" s="305"/>
      <c r="E8" s="221"/>
      <c r="F8" s="346"/>
      <c r="G8" s="321"/>
      <c r="H8" s="127"/>
      <c r="I8" s="127"/>
      <c r="J8" s="127"/>
      <c r="K8" s="127"/>
      <c r="L8" s="127"/>
      <c r="M8" s="127"/>
      <c r="N8" s="127"/>
      <c r="O8" s="127"/>
      <c r="P8" s="127"/>
      <c r="Q8" s="127"/>
      <c r="R8" s="127"/>
      <c r="S8" s="127"/>
      <c r="T8" s="127"/>
      <c r="U8" s="127"/>
      <c r="V8" s="127"/>
      <c r="W8" s="127"/>
      <c r="X8" s="127"/>
      <c r="Y8" s="127"/>
      <c r="Z8" s="127"/>
      <c r="AA8" s="128"/>
      <c r="AB8" s="128"/>
      <c r="AC8" s="128"/>
      <c r="AD8" s="128"/>
      <c r="AE8" s="128"/>
      <c r="AF8" s="128"/>
      <c r="AG8" s="128"/>
      <c r="AH8" s="128"/>
      <c r="AI8" s="128"/>
      <c r="AJ8" s="128"/>
      <c r="AK8" s="128"/>
      <c r="AL8" s="128"/>
      <c r="AM8" s="128"/>
      <c r="AN8" s="128"/>
      <c r="AO8" s="130"/>
      <c r="AP8" s="130"/>
      <c r="AQ8" s="127"/>
      <c r="AR8" s="127"/>
      <c r="AS8" s="127"/>
      <c r="AT8" s="127"/>
      <c r="AU8" s="127"/>
      <c r="AV8" s="127"/>
      <c r="AW8" s="127"/>
      <c r="AX8" s="127"/>
      <c r="AY8" s="127"/>
      <c r="AZ8" s="127"/>
    </row>
    <row r="9" spans="1:52" s="112" customFormat="1" ht="24">
      <c r="A9" s="223" t="s">
        <v>136</v>
      </c>
      <c r="B9" s="241">
        <v>6</v>
      </c>
      <c r="C9" s="131"/>
      <c r="D9" s="305"/>
      <c r="E9" s="221"/>
      <c r="F9" s="346"/>
      <c r="G9" s="321"/>
      <c r="H9" s="127"/>
      <c r="I9" s="127"/>
      <c r="J9" s="127"/>
      <c r="K9" s="127"/>
      <c r="L9" s="127"/>
      <c r="M9" s="127"/>
      <c r="N9" s="127"/>
      <c r="O9" s="127"/>
      <c r="P9" s="127"/>
      <c r="Q9" s="127"/>
      <c r="R9" s="127"/>
      <c r="S9" s="127"/>
      <c r="T9" s="127"/>
      <c r="U9" s="127"/>
      <c r="V9" s="127"/>
      <c r="W9" s="127"/>
      <c r="X9" s="127"/>
      <c r="Y9" s="127"/>
      <c r="Z9" s="127"/>
      <c r="AA9" s="128"/>
      <c r="AB9" s="128"/>
      <c r="AC9" s="128"/>
      <c r="AD9" s="128"/>
      <c r="AE9" s="128"/>
      <c r="AF9" s="128"/>
      <c r="AG9" s="128"/>
      <c r="AH9" s="128"/>
      <c r="AI9" s="128"/>
      <c r="AJ9" s="128"/>
      <c r="AK9" s="128"/>
      <c r="AL9" s="128"/>
      <c r="AM9" s="128"/>
      <c r="AN9" s="128"/>
      <c r="AO9" s="130"/>
      <c r="AP9" s="130"/>
      <c r="AQ9" s="127"/>
      <c r="AR9" s="127"/>
      <c r="AS9" s="127"/>
      <c r="AT9" s="127"/>
      <c r="AU9" s="127"/>
      <c r="AV9" s="127"/>
      <c r="AW9" s="127"/>
      <c r="AX9" s="127"/>
      <c r="AY9" s="127"/>
      <c r="AZ9" s="127"/>
    </row>
    <row r="10" spans="1:52" s="112" customFormat="1" ht="36">
      <c r="A10" s="80" t="s">
        <v>363</v>
      </c>
      <c r="B10" s="143">
        <v>2</v>
      </c>
      <c r="C10" s="131"/>
      <c r="D10" s="304"/>
      <c r="E10" s="134"/>
      <c r="F10" s="346"/>
      <c r="G10" s="321"/>
      <c r="H10" s="127"/>
      <c r="I10" s="127"/>
      <c r="J10" s="127"/>
      <c r="K10" s="127"/>
      <c r="L10" s="127"/>
      <c r="M10" s="127"/>
      <c r="N10" s="127"/>
      <c r="O10" s="127"/>
      <c r="P10" s="127"/>
      <c r="Q10" s="127"/>
      <c r="R10" s="127"/>
      <c r="S10" s="127"/>
      <c r="T10" s="127"/>
      <c r="U10" s="127"/>
      <c r="V10" s="127"/>
      <c r="W10" s="127"/>
      <c r="X10" s="127"/>
      <c r="Y10" s="127"/>
      <c r="Z10" s="127"/>
      <c r="AA10" s="128"/>
      <c r="AB10" s="128"/>
      <c r="AC10" s="128"/>
      <c r="AD10" s="128"/>
      <c r="AE10" s="128"/>
      <c r="AF10" s="128"/>
      <c r="AG10" s="128"/>
      <c r="AH10" s="128"/>
      <c r="AI10" s="128"/>
      <c r="AJ10" s="128"/>
      <c r="AK10" s="128"/>
      <c r="AL10" s="128"/>
      <c r="AM10" s="128"/>
      <c r="AN10" s="128"/>
      <c r="AO10" s="130"/>
      <c r="AP10" s="130"/>
      <c r="AQ10" s="127"/>
      <c r="AR10" s="127"/>
      <c r="AS10" s="127"/>
      <c r="AT10" s="127"/>
      <c r="AU10" s="127"/>
      <c r="AV10" s="127"/>
      <c r="AW10" s="127"/>
      <c r="AX10" s="127"/>
      <c r="AY10" s="127"/>
      <c r="AZ10" s="127"/>
    </row>
    <row r="11" spans="1:52" s="112" customFormat="1">
      <c r="A11" s="79" t="s">
        <v>137</v>
      </c>
      <c r="B11" s="144">
        <v>6</v>
      </c>
      <c r="C11" s="131"/>
      <c r="D11" s="304"/>
      <c r="E11" s="134"/>
      <c r="F11" s="346"/>
      <c r="G11" s="321"/>
      <c r="H11" s="127"/>
      <c r="I11" s="127"/>
      <c r="J11" s="127"/>
      <c r="K11" s="127"/>
      <c r="L11" s="127"/>
      <c r="M11" s="127"/>
      <c r="N11" s="127"/>
      <c r="O11" s="127"/>
      <c r="P11" s="127"/>
      <c r="Q11" s="127"/>
      <c r="R11" s="127"/>
      <c r="S11" s="127"/>
      <c r="T11" s="127"/>
      <c r="U11" s="127"/>
      <c r="V11" s="127"/>
      <c r="W11" s="127"/>
      <c r="X11" s="127"/>
      <c r="Y11" s="127"/>
      <c r="Z11" s="127"/>
      <c r="AA11" s="128"/>
      <c r="AB11" s="128"/>
      <c r="AC11" s="128"/>
      <c r="AD11" s="128"/>
      <c r="AE11" s="128"/>
      <c r="AF11" s="128"/>
      <c r="AG11" s="128"/>
      <c r="AH11" s="128"/>
      <c r="AI11" s="128"/>
      <c r="AJ11" s="128"/>
      <c r="AK11" s="128"/>
      <c r="AL11" s="128"/>
      <c r="AM11" s="128"/>
      <c r="AN11" s="128"/>
      <c r="AO11" s="130"/>
      <c r="AP11" s="130"/>
      <c r="AQ11" s="127"/>
      <c r="AR11" s="127"/>
      <c r="AS11" s="127"/>
      <c r="AT11" s="127"/>
      <c r="AU11" s="127"/>
      <c r="AV11" s="127"/>
      <c r="AW11" s="127"/>
      <c r="AX11" s="127"/>
      <c r="AY11" s="127"/>
      <c r="AZ11" s="127"/>
    </row>
    <row r="12" spans="1:52" s="112" customFormat="1" ht="60">
      <c r="A12" s="79" t="s">
        <v>287</v>
      </c>
      <c r="B12" s="186"/>
      <c r="C12" s="202"/>
      <c r="D12" s="306"/>
      <c r="E12" s="209"/>
      <c r="F12" s="348"/>
      <c r="G12" s="322"/>
      <c r="H12" s="127"/>
      <c r="I12" s="127"/>
      <c r="J12" s="127"/>
      <c r="K12" s="127"/>
      <c r="L12" s="127"/>
      <c r="M12" s="127"/>
      <c r="N12" s="127"/>
      <c r="O12" s="127"/>
      <c r="P12" s="127"/>
      <c r="Q12" s="127"/>
      <c r="R12" s="127"/>
      <c r="S12" s="127"/>
      <c r="T12" s="127"/>
      <c r="U12" s="127"/>
      <c r="V12" s="127"/>
      <c r="W12" s="127"/>
      <c r="X12" s="127"/>
      <c r="Y12" s="127"/>
      <c r="Z12" s="127"/>
      <c r="AA12" s="128"/>
      <c r="AB12" s="128"/>
      <c r="AC12" s="128"/>
      <c r="AD12" s="128"/>
      <c r="AE12" s="128"/>
      <c r="AF12" s="128"/>
      <c r="AG12" s="128"/>
      <c r="AH12" s="128"/>
      <c r="AI12" s="128"/>
      <c r="AJ12" s="128"/>
      <c r="AK12" s="128"/>
      <c r="AL12" s="128"/>
      <c r="AM12" s="128"/>
      <c r="AN12" s="128"/>
      <c r="AO12" s="130"/>
      <c r="AP12" s="130"/>
      <c r="AQ12" s="127"/>
      <c r="AR12" s="127"/>
      <c r="AS12" s="127"/>
      <c r="AT12" s="127"/>
      <c r="AU12" s="127"/>
      <c r="AV12" s="127"/>
      <c r="AW12" s="127"/>
      <c r="AX12" s="127"/>
      <c r="AY12" s="127"/>
      <c r="AZ12" s="127"/>
    </row>
    <row r="13" spans="1:52" s="112" customFormat="1" ht="24">
      <c r="A13" s="79" t="s">
        <v>138</v>
      </c>
      <c r="B13" s="143">
        <v>2</v>
      </c>
      <c r="C13" s="131"/>
      <c r="D13" s="304"/>
      <c r="E13" s="134"/>
      <c r="F13" s="346"/>
      <c r="G13" s="321"/>
      <c r="H13" s="127"/>
      <c r="I13" s="127"/>
      <c r="J13" s="127"/>
      <c r="K13" s="127"/>
      <c r="L13" s="127"/>
      <c r="M13" s="127"/>
      <c r="N13" s="127"/>
      <c r="O13" s="127"/>
      <c r="P13" s="127"/>
      <c r="Q13" s="127"/>
      <c r="R13" s="127"/>
      <c r="S13" s="127"/>
      <c r="T13" s="127"/>
      <c r="U13" s="127"/>
      <c r="V13" s="127"/>
      <c r="W13" s="127"/>
      <c r="X13" s="127"/>
      <c r="Y13" s="127"/>
      <c r="Z13" s="127"/>
      <c r="AA13" s="128"/>
      <c r="AB13" s="128"/>
      <c r="AC13" s="128"/>
      <c r="AD13" s="128"/>
      <c r="AE13" s="128"/>
      <c r="AF13" s="128"/>
      <c r="AG13" s="128"/>
      <c r="AH13" s="128"/>
      <c r="AI13" s="128"/>
      <c r="AJ13" s="128"/>
      <c r="AK13" s="128"/>
      <c r="AL13" s="128"/>
      <c r="AM13" s="128"/>
      <c r="AN13" s="128"/>
      <c r="AO13" s="130"/>
      <c r="AP13" s="130"/>
      <c r="AQ13" s="127"/>
      <c r="AR13" s="127"/>
      <c r="AS13" s="127"/>
      <c r="AT13" s="127"/>
      <c r="AU13" s="127"/>
      <c r="AV13" s="127"/>
      <c r="AW13" s="127"/>
      <c r="AX13" s="127"/>
      <c r="AY13" s="127"/>
      <c r="AZ13" s="127"/>
    </row>
    <row r="14" spans="1:52" s="112" customFormat="1">
      <c r="A14" s="177" t="s">
        <v>139</v>
      </c>
      <c r="B14" s="143">
        <v>2</v>
      </c>
      <c r="C14" s="131"/>
      <c r="D14" s="304"/>
      <c r="E14" s="134"/>
      <c r="F14" s="346"/>
      <c r="G14" s="321"/>
      <c r="H14" s="127"/>
      <c r="I14" s="127"/>
      <c r="J14" s="127"/>
      <c r="K14" s="127"/>
      <c r="L14" s="127"/>
      <c r="M14" s="127"/>
      <c r="N14" s="127"/>
      <c r="O14" s="127"/>
      <c r="P14" s="127"/>
      <c r="Q14" s="127"/>
      <c r="R14" s="127"/>
      <c r="S14" s="127"/>
      <c r="T14" s="127"/>
      <c r="U14" s="127"/>
      <c r="V14" s="127"/>
      <c r="W14" s="127"/>
      <c r="X14" s="127"/>
      <c r="Y14" s="127"/>
      <c r="Z14" s="127"/>
      <c r="AA14" s="128"/>
      <c r="AB14" s="128"/>
      <c r="AC14" s="128"/>
      <c r="AD14" s="128"/>
      <c r="AE14" s="128"/>
      <c r="AF14" s="128"/>
      <c r="AG14" s="128"/>
      <c r="AH14" s="128"/>
      <c r="AI14" s="128"/>
      <c r="AJ14" s="128"/>
      <c r="AK14" s="128"/>
      <c r="AL14" s="128"/>
      <c r="AM14" s="128"/>
      <c r="AN14" s="128"/>
      <c r="AO14" s="130"/>
      <c r="AP14" s="130"/>
      <c r="AQ14" s="127"/>
      <c r="AR14" s="127"/>
      <c r="AS14" s="127"/>
      <c r="AT14" s="127"/>
      <c r="AU14" s="127"/>
      <c r="AV14" s="127"/>
      <c r="AW14" s="127"/>
      <c r="AX14" s="127"/>
      <c r="AY14" s="127"/>
      <c r="AZ14" s="127"/>
    </row>
    <row r="15" spans="1:52" s="112" customFormat="1" ht="48">
      <c r="A15" s="79" t="s">
        <v>140</v>
      </c>
      <c r="B15" s="143">
        <v>2</v>
      </c>
      <c r="C15" s="131"/>
      <c r="D15" s="304"/>
      <c r="E15" s="134"/>
      <c r="F15" s="346"/>
      <c r="G15" s="321"/>
      <c r="H15" s="127"/>
      <c r="I15" s="127"/>
      <c r="J15" s="127"/>
      <c r="K15" s="127"/>
      <c r="L15" s="127"/>
      <c r="M15" s="127"/>
      <c r="N15" s="127"/>
      <c r="O15" s="127"/>
      <c r="P15" s="127"/>
      <c r="Q15" s="127"/>
      <c r="R15" s="127"/>
      <c r="S15" s="127"/>
      <c r="T15" s="127"/>
      <c r="U15" s="127"/>
      <c r="V15" s="127"/>
      <c r="W15" s="127"/>
      <c r="X15" s="127"/>
      <c r="Y15" s="127"/>
      <c r="Z15" s="127"/>
      <c r="AA15" s="128"/>
      <c r="AB15" s="128"/>
      <c r="AC15" s="128"/>
      <c r="AD15" s="128"/>
      <c r="AE15" s="128"/>
      <c r="AF15" s="128"/>
      <c r="AG15" s="128"/>
      <c r="AH15" s="128"/>
      <c r="AI15" s="128"/>
      <c r="AJ15" s="128"/>
      <c r="AK15" s="128"/>
      <c r="AL15" s="128"/>
      <c r="AM15" s="128"/>
      <c r="AN15" s="128"/>
      <c r="AO15" s="130"/>
      <c r="AP15" s="130"/>
      <c r="AQ15" s="127"/>
      <c r="AR15" s="127"/>
      <c r="AS15" s="127"/>
      <c r="AT15" s="127"/>
      <c r="AU15" s="127"/>
      <c r="AV15" s="127"/>
      <c r="AW15" s="127"/>
      <c r="AX15" s="127"/>
      <c r="AY15" s="127"/>
      <c r="AZ15" s="127"/>
    </row>
    <row r="16" spans="1:52" s="112" customFormat="1" ht="24">
      <c r="A16" s="79" t="s">
        <v>286</v>
      </c>
      <c r="B16" s="186"/>
      <c r="C16" s="202"/>
      <c r="D16" s="306"/>
      <c r="E16" s="209"/>
      <c r="F16" s="348"/>
      <c r="G16" s="322"/>
      <c r="H16" s="127"/>
      <c r="I16" s="127"/>
      <c r="J16" s="127"/>
      <c r="K16" s="127"/>
      <c r="L16" s="127"/>
      <c r="M16" s="127"/>
      <c r="N16" s="127"/>
      <c r="O16" s="127"/>
      <c r="P16" s="127"/>
      <c r="Q16" s="127"/>
      <c r="R16" s="127"/>
      <c r="S16" s="127"/>
      <c r="T16" s="127"/>
      <c r="U16" s="127"/>
      <c r="V16" s="127"/>
      <c r="W16" s="127"/>
      <c r="X16" s="127"/>
      <c r="Y16" s="127"/>
      <c r="Z16" s="127"/>
      <c r="AA16" s="128"/>
      <c r="AB16" s="128"/>
      <c r="AC16" s="128"/>
      <c r="AD16" s="128"/>
      <c r="AE16" s="128"/>
      <c r="AF16" s="128"/>
      <c r="AG16" s="128"/>
      <c r="AH16" s="128"/>
      <c r="AI16" s="128"/>
      <c r="AJ16" s="128"/>
      <c r="AK16" s="128"/>
      <c r="AL16" s="128"/>
      <c r="AM16" s="128"/>
      <c r="AN16" s="128"/>
      <c r="AO16" s="130"/>
      <c r="AP16" s="130"/>
      <c r="AQ16" s="127"/>
      <c r="AR16" s="127"/>
      <c r="AS16" s="127"/>
      <c r="AT16" s="127"/>
      <c r="AU16" s="127"/>
      <c r="AV16" s="127"/>
      <c r="AW16" s="127"/>
      <c r="AX16" s="127"/>
      <c r="AY16" s="127"/>
      <c r="AZ16" s="127"/>
    </row>
    <row r="17" spans="1:52" s="112" customFormat="1" ht="24">
      <c r="A17" s="79" t="s">
        <v>141</v>
      </c>
      <c r="B17" s="143">
        <v>2</v>
      </c>
      <c r="C17" s="131"/>
      <c r="D17" s="304"/>
      <c r="E17" s="134"/>
      <c r="F17" s="346"/>
      <c r="G17" s="321"/>
      <c r="H17" s="127"/>
      <c r="I17" s="127"/>
      <c r="J17" s="127"/>
      <c r="K17" s="127"/>
      <c r="L17" s="127"/>
      <c r="M17" s="127"/>
      <c r="N17" s="127"/>
      <c r="O17" s="127"/>
      <c r="P17" s="127"/>
      <c r="Q17" s="127"/>
      <c r="R17" s="127"/>
      <c r="S17" s="127"/>
      <c r="T17" s="127"/>
      <c r="U17" s="127"/>
      <c r="V17" s="127"/>
      <c r="W17" s="127"/>
      <c r="X17" s="127"/>
      <c r="Y17" s="127"/>
      <c r="Z17" s="127"/>
      <c r="AA17" s="128"/>
      <c r="AB17" s="128"/>
      <c r="AC17" s="128"/>
      <c r="AD17" s="128"/>
      <c r="AE17" s="128"/>
      <c r="AF17" s="128"/>
      <c r="AG17" s="128"/>
      <c r="AH17" s="128"/>
      <c r="AI17" s="128"/>
      <c r="AJ17" s="128"/>
      <c r="AK17" s="128"/>
      <c r="AL17" s="128"/>
      <c r="AM17" s="128"/>
      <c r="AN17" s="128"/>
      <c r="AO17" s="130"/>
      <c r="AP17" s="130"/>
      <c r="AQ17" s="127"/>
      <c r="AR17" s="127"/>
      <c r="AS17" s="127"/>
      <c r="AT17" s="127"/>
      <c r="AU17" s="127"/>
      <c r="AV17" s="127"/>
      <c r="AW17" s="127"/>
      <c r="AX17" s="127"/>
      <c r="AY17" s="127"/>
      <c r="AZ17" s="127"/>
    </row>
    <row r="18" spans="1:52" s="112" customFormat="1">
      <c r="A18" s="79" t="s">
        <v>142</v>
      </c>
      <c r="B18" s="143">
        <v>2</v>
      </c>
      <c r="C18" s="131"/>
      <c r="D18" s="304"/>
      <c r="E18" s="134"/>
      <c r="F18" s="346"/>
      <c r="G18" s="321"/>
      <c r="H18" s="127"/>
      <c r="I18" s="127"/>
      <c r="J18" s="127"/>
      <c r="K18" s="127"/>
      <c r="L18" s="127"/>
      <c r="M18" s="127"/>
      <c r="N18" s="127"/>
      <c r="O18" s="127"/>
      <c r="P18" s="127"/>
      <c r="Q18" s="127"/>
      <c r="R18" s="127"/>
      <c r="S18" s="127"/>
      <c r="T18" s="127"/>
      <c r="U18" s="127"/>
      <c r="V18" s="127"/>
      <c r="W18" s="127"/>
      <c r="X18" s="127"/>
      <c r="Y18" s="127"/>
      <c r="Z18" s="127"/>
      <c r="AA18" s="128"/>
      <c r="AB18" s="128"/>
      <c r="AC18" s="128"/>
      <c r="AD18" s="128"/>
      <c r="AE18" s="128"/>
      <c r="AF18" s="128"/>
      <c r="AG18" s="128"/>
      <c r="AH18" s="128"/>
      <c r="AI18" s="128"/>
      <c r="AJ18" s="128"/>
      <c r="AK18" s="128"/>
      <c r="AL18" s="128"/>
      <c r="AM18" s="128"/>
      <c r="AN18" s="128"/>
      <c r="AO18" s="130"/>
      <c r="AP18" s="130"/>
      <c r="AQ18" s="127"/>
      <c r="AR18" s="127"/>
      <c r="AS18" s="127"/>
      <c r="AT18" s="127"/>
      <c r="AU18" s="127"/>
      <c r="AV18" s="127"/>
      <c r="AW18" s="127"/>
      <c r="AX18" s="127"/>
      <c r="AY18" s="127"/>
      <c r="AZ18" s="127"/>
    </row>
    <row r="19" spans="1:52" s="112" customFormat="1" ht="36">
      <c r="A19" s="227" t="s">
        <v>364</v>
      </c>
      <c r="B19" s="238">
        <v>2</v>
      </c>
      <c r="C19" s="131"/>
      <c r="D19" s="305"/>
      <c r="E19" s="221"/>
      <c r="F19" s="346"/>
      <c r="G19" s="321"/>
      <c r="H19" s="127"/>
      <c r="I19" s="127"/>
      <c r="J19" s="127"/>
      <c r="K19" s="127"/>
      <c r="L19" s="127"/>
      <c r="M19" s="127"/>
      <c r="N19" s="127"/>
      <c r="O19" s="127"/>
      <c r="P19" s="127"/>
      <c r="Q19" s="127"/>
      <c r="R19" s="127"/>
      <c r="S19" s="127"/>
      <c r="T19" s="127"/>
      <c r="U19" s="127"/>
      <c r="V19" s="127"/>
      <c r="W19" s="127"/>
      <c r="X19" s="127"/>
      <c r="Y19" s="127"/>
      <c r="Z19" s="127"/>
      <c r="AA19" s="128"/>
      <c r="AB19" s="128"/>
      <c r="AC19" s="128"/>
      <c r="AD19" s="128"/>
      <c r="AE19" s="128"/>
      <c r="AF19" s="128"/>
      <c r="AG19" s="128"/>
      <c r="AH19" s="128"/>
      <c r="AI19" s="128"/>
      <c r="AJ19" s="128"/>
      <c r="AK19" s="128"/>
      <c r="AL19" s="128"/>
      <c r="AM19" s="128"/>
      <c r="AN19" s="128"/>
      <c r="AO19" s="130"/>
      <c r="AP19" s="130"/>
      <c r="AQ19" s="127"/>
      <c r="AR19" s="127"/>
      <c r="AS19" s="127"/>
      <c r="AT19" s="127"/>
      <c r="AU19" s="127"/>
      <c r="AV19" s="127"/>
      <c r="AW19" s="127"/>
      <c r="AX19" s="127"/>
      <c r="AY19" s="127"/>
      <c r="AZ19" s="127"/>
    </row>
    <row r="20" spans="1:52" s="112" customFormat="1" ht="24">
      <c r="A20" s="227" t="s">
        <v>365</v>
      </c>
      <c r="B20" s="238">
        <v>2</v>
      </c>
      <c r="C20" s="131"/>
      <c r="D20" s="305"/>
      <c r="E20" s="221"/>
      <c r="F20" s="346"/>
      <c r="G20" s="321"/>
      <c r="H20" s="127"/>
      <c r="I20" s="127"/>
      <c r="J20" s="127"/>
      <c r="K20" s="127"/>
      <c r="L20" s="127"/>
      <c r="M20" s="127"/>
      <c r="N20" s="127"/>
      <c r="O20" s="127"/>
      <c r="P20" s="127"/>
      <c r="Q20" s="127"/>
      <c r="R20" s="127"/>
      <c r="S20" s="127"/>
      <c r="T20" s="127"/>
      <c r="U20" s="127"/>
      <c r="V20" s="127"/>
      <c r="W20" s="127"/>
      <c r="X20" s="127"/>
      <c r="Y20" s="127"/>
      <c r="Z20" s="127"/>
      <c r="AA20" s="128"/>
      <c r="AB20" s="128"/>
      <c r="AC20" s="128"/>
      <c r="AD20" s="128"/>
      <c r="AE20" s="128"/>
      <c r="AF20" s="128"/>
      <c r="AG20" s="128"/>
      <c r="AH20" s="128"/>
      <c r="AI20" s="128"/>
      <c r="AJ20" s="128"/>
      <c r="AK20" s="128"/>
      <c r="AL20" s="128"/>
      <c r="AM20" s="128"/>
      <c r="AN20" s="128"/>
      <c r="AO20" s="130"/>
      <c r="AP20" s="130"/>
      <c r="AQ20" s="127"/>
      <c r="AR20" s="127"/>
      <c r="AS20" s="127"/>
      <c r="AT20" s="127"/>
      <c r="AU20" s="127"/>
      <c r="AV20" s="127"/>
      <c r="AW20" s="127"/>
      <c r="AX20" s="127"/>
      <c r="AY20" s="127"/>
      <c r="AZ20" s="127"/>
    </row>
    <row r="21" spans="1:52" s="112" customFormat="1">
      <c r="A21" s="227" t="s">
        <v>386</v>
      </c>
      <c r="B21" s="238">
        <v>2</v>
      </c>
      <c r="C21" s="131"/>
      <c r="D21" s="305"/>
      <c r="E21" s="221"/>
      <c r="F21" s="346"/>
      <c r="G21" s="321"/>
      <c r="H21" s="127"/>
      <c r="I21" s="127"/>
      <c r="J21" s="127"/>
      <c r="K21" s="127"/>
      <c r="L21" s="127"/>
      <c r="M21" s="127"/>
      <c r="N21" s="127"/>
      <c r="O21" s="127"/>
      <c r="P21" s="127"/>
      <c r="Q21" s="127"/>
      <c r="R21" s="127"/>
      <c r="S21" s="127"/>
      <c r="T21" s="127"/>
      <c r="U21" s="127"/>
      <c r="V21" s="127"/>
      <c r="W21" s="127"/>
      <c r="X21" s="127"/>
      <c r="Y21" s="127"/>
      <c r="Z21" s="127"/>
      <c r="AA21" s="128"/>
      <c r="AB21" s="128"/>
      <c r="AC21" s="128"/>
      <c r="AD21" s="128"/>
      <c r="AE21" s="128"/>
      <c r="AF21" s="128"/>
      <c r="AG21" s="128"/>
      <c r="AH21" s="128"/>
      <c r="AI21" s="128"/>
      <c r="AJ21" s="128"/>
      <c r="AK21" s="128"/>
      <c r="AL21" s="128"/>
      <c r="AM21" s="128"/>
      <c r="AN21" s="128"/>
      <c r="AO21" s="130"/>
      <c r="AP21" s="130"/>
      <c r="AQ21" s="127"/>
      <c r="AR21" s="127"/>
      <c r="AS21" s="127"/>
      <c r="AT21" s="127"/>
      <c r="AU21" s="127"/>
      <c r="AV21" s="127"/>
      <c r="AW21" s="127"/>
      <c r="AX21" s="127"/>
      <c r="AY21" s="127"/>
      <c r="AZ21" s="127"/>
    </row>
    <row r="22" spans="1:52" s="112" customFormat="1" ht="24">
      <c r="A22" s="227" t="s">
        <v>366</v>
      </c>
      <c r="B22" s="238">
        <v>2</v>
      </c>
      <c r="C22" s="131"/>
      <c r="D22" s="305"/>
      <c r="E22" s="221"/>
      <c r="F22" s="346"/>
      <c r="G22" s="321"/>
      <c r="H22" s="127"/>
      <c r="I22" s="127"/>
      <c r="J22" s="127"/>
      <c r="K22" s="127"/>
      <c r="L22" s="127"/>
      <c r="M22" s="127"/>
      <c r="N22" s="127"/>
      <c r="O22" s="127"/>
      <c r="P22" s="127"/>
      <c r="Q22" s="127"/>
      <c r="R22" s="127"/>
      <c r="S22" s="127"/>
      <c r="T22" s="127"/>
      <c r="U22" s="127"/>
      <c r="V22" s="127"/>
      <c r="W22" s="127"/>
      <c r="X22" s="127"/>
      <c r="Y22" s="127"/>
      <c r="Z22" s="127"/>
      <c r="AA22" s="128"/>
      <c r="AB22" s="128"/>
      <c r="AC22" s="128"/>
      <c r="AD22" s="128"/>
      <c r="AE22" s="128"/>
      <c r="AF22" s="128"/>
      <c r="AG22" s="128"/>
      <c r="AH22" s="128"/>
      <c r="AI22" s="128"/>
      <c r="AJ22" s="128"/>
      <c r="AK22" s="128"/>
      <c r="AL22" s="128"/>
      <c r="AM22" s="128"/>
      <c r="AN22" s="128"/>
      <c r="AO22" s="130"/>
      <c r="AP22" s="130"/>
      <c r="AQ22" s="127"/>
      <c r="AR22" s="127"/>
      <c r="AS22" s="127"/>
      <c r="AT22" s="127"/>
      <c r="AU22" s="127"/>
      <c r="AV22" s="127"/>
      <c r="AW22" s="127"/>
      <c r="AX22" s="127"/>
      <c r="AY22" s="127"/>
      <c r="AZ22" s="127"/>
    </row>
    <row r="23" spans="1:52" s="112" customFormat="1" ht="96">
      <c r="A23" s="239" t="s">
        <v>387</v>
      </c>
      <c r="B23" s="238">
        <v>2</v>
      </c>
      <c r="C23" s="131"/>
      <c r="D23" s="305"/>
      <c r="E23" s="221"/>
      <c r="F23" s="346"/>
      <c r="G23" s="321"/>
      <c r="H23" s="127"/>
      <c r="I23" s="127"/>
      <c r="J23" s="127"/>
      <c r="K23" s="127"/>
      <c r="L23" s="127"/>
      <c r="M23" s="127"/>
      <c r="N23" s="127"/>
      <c r="O23" s="127"/>
      <c r="P23" s="127"/>
      <c r="Q23" s="127"/>
      <c r="R23" s="127"/>
      <c r="S23" s="127"/>
      <c r="T23" s="127"/>
      <c r="U23" s="127"/>
      <c r="V23" s="127"/>
      <c r="W23" s="127"/>
      <c r="X23" s="127"/>
      <c r="Y23" s="127"/>
      <c r="Z23" s="127"/>
      <c r="AA23" s="128"/>
      <c r="AB23" s="128"/>
      <c r="AC23" s="128"/>
      <c r="AD23" s="128"/>
      <c r="AE23" s="128"/>
      <c r="AF23" s="128"/>
      <c r="AG23" s="128"/>
      <c r="AH23" s="128"/>
      <c r="AI23" s="128"/>
      <c r="AJ23" s="128"/>
      <c r="AK23" s="128"/>
      <c r="AL23" s="128"/>
      <c r="AM23" s="128"/>
      <c r="AN23" s="128"/>
      <c r="AO23" s="130"/>
      <c r="AP23" s="130"/>
      <c r="AQ23" s="127"/>
      <c r="AR23" s="127"/>
      <c r="AS23" s="127"/>
      <c r="AT23" s="127"/>
      <c r="AU23" s="127"/>
      <c r="AV23" s="127"/>
      <c r="AW23" s="127"/>
      <c r="AX23" s="127"/>
      <c r="AY23" s="127"/>
      <c r="AZ23" s="127"/>
    </row>
    <row r="24" spans="1:52" s="112" customFormat="1" ht="96">
      <c r="A24" s="80" t="s">
        <v>388</v>
      </c>
      <c r="B24" s="143">
        <v>2</v>
      </c>
      <c r="C24" s="131"/>
      <c r="D24" s="304"/>
      <c r="E24" s="134"/>
      <c r="F24" s="346"/>
      <c r="G24" s="321"/>
      <c r="H24" s="127"/>
      <c r="I24" s="127"/>
      <c r="J24" s="127"/>
      <c r="K24" s="127"/>
      <c r="L24" s="127"/>
      <c r="M24" s="127"/>
      <c r="N24" s="127"/>
      <c r="O24" s="127"/>
      <c r="P24" s="127"/>
      <c r="Q24" s="127"/>
      <c r="R24" s="127"/>
      <c r="S24" s="127"/>
      <c r="T24" s="127"/>
      <c r="U24" s="127"/>
      <c r="V24" s="127"/>
      <c r="W24" s="127"/>
      <c r="X24" s="127"/>
      <c r="Y24" s="127"/>
      <c r="Z24" s="127"/>
      <c r="AA24" s="128"/>
      <c r="AB24" s="128"/>
      <c r="AC24" s="128"/>
      <c r="AD24" s="128"/>
      <c r="AE24" s="128"/>
      <c r="AF24" s="128"/>
      <c r="AG24" s="128"/>
      <c r="AH24" s="128"/>
      <c r="AI24" s="128"/>
      <c r="AJ24" s="128"/>
      <c r="AK24" s="128"/>
      <c r="AL24" s="128"/>
      <c r="AM24" s="128"/>
      <c r="AN24" s="128"/>
      <c r="AO24" s="130"/>
      <c r="AP24" s="130"/>
      <c r="AQ24" s="127"/>
      <c r="AR24" s="127"/>
      <c r="AS24" s="127"/>
      <c r="AT24" s="127"/>
      <c r="AU24" s="127"/>
      <c r="AV24" s="127"/>
      <c r="AW24" s="127"/>
      <c r="AX24" s="127"/>
      <c r="AY24" s="127"/>
      <c r="AZ24" s="127"/>
    </row>
    <row r="25" spans="1:52" s="112" customFormat="1" ht="24">
      <c r="A25" s="84" t="s">
        <v>143</v>
      </c>
      <c r="B25" s="143">
        <v>2</v>
      </c>
      <c r="C25" s="131"/>
      <c r="D25" s="304"/>
      <c r="E25" s="134"/>
      <c r="F25" s="346"/>
      <c r="G25" s="321"/>
      <c r="H25" s="127"/>
      <c r="I25" s="127"/>
      <c r="J25" s="127"/>
      <c r="K25" s="127"/>
      <c r="L25" s="127"/>
      <c r="M25" s="127"/>
      <c r="N25" s="127"/>
      <c r="O25" s="127"/>
      <c r="P25" s="127"/>
      <c r="Q25" s="127"/>
      <c r="R25" s="127"/>
      <c r="S25" s="127"/>
      <c r="T25" s="127"/>
      <c r="U25" s="127"/>
      <c r="V25" s="127"/>
      <c r="W25" s="127"/>
      <c r="X25" s="127"/>
      <c r="Y25" s="127"/>
      <c r="Z25" s="127"/>
      <c r="AA25" s="128"/>
      <c r="AB25" s="128"/>
      <c r="AC25" s="128"/>
      <c r="AD25" s="128"/>
      <c r="AE25" s="128"/>
      <c r="AF25" s="128"/>
      <c r="AG25" s="128"/>
      <c r="AH25" s="128"/>
      <c r="AI25" s="128"/>
      <c r="AJ25" s="128"/>
      <c r="AK25" s="128"/>
      <c r="AL25" s="128"/>
      <c r="AM25" s="128"/>
      <c r="AN25" s="128"/>
      <c r="AO25" s="130"/>
      <c r="AP25" s="130"/>
      <c r="AQ25" s="127"/>
      <c r="AR25" s="127"/>
      <c r="AS25" s="127"/>
      <c r="AT25" s="127"/>
      <c r="AU25" s="127"/>
      <c r="AV25" s="127"/>
      <c r="AW25" s="127"/>
      <c r="AX25" s="127"/>
      <c r="AY25" s="127"/>
      <c r="AZ25" s="127"/>
    </row>
    <row r="26" spans="1:52" s="112" customFormat="1" ht="28.5">
      <c r="A26" s="175" t="s">
        <v>23</v>
      </c>
      <c r="B26" s="194"/>
      <c r="C26" s="131"/>
      <c r="D26" s="304"/>
      <c r="E26" s="134"/>
      <c r="F26" s="346"/>
      <c r="G26" s="321"/>
      <c r="H26" s="127"/>
      <c r="I26" s="127"/>
      <c r="J26" s="127"/>
      <c r="K26" s="127"/>
      <c r="L26" s="127"/>
      <c r="M26" s="127"/>
      <c r="N26" s="127"/>
      <c r="O26" s="127"/>
      <c r="P26" s="127"/>
      <c r="Q26" s="127"/>
      <c r="R26" s="127"/>
      <c r="S26" s="127"/>
      <c r="T26" s="127"/>
      <c r="U26" s="127"/>
      <c r="V26" s="127"/>
      <c r="W26" s="127"/>
      <c r="X26" s="127"/>
      <c r="Y26" s="127"/>
      <c r="Z26" s="127"/>
      <c r="AA26" s="128"/>
      <c r="AB26" s="128"/>
      <c r="AC26" s="128"/>
      <c r="AD26" s="128"/>
      <c r="AE26" s="128"/>
      <c r="AF26" s="128"/>
      <c r="AG26" s="128"/>
      <c r="AH26" s="128"/>
      <c r="AI26" s="128"/>
      <c r="AJ26" s="128"/>
      <c r="AK26" s="128"/>
      <c r="AL26" s="128"/>
      <c r="AM26" s="128"/>
      <c r="AN26" s="128"/>
      <c r="AO26" s="130"/>
      <c r="AP26" s="130"/>
      <c r="AQ26" s="127"/>
      <c r="AR26" s="127"/>
      <c r="AS26" s="127"/>
      <c r="AT26" s="127"/>
      <c r="AU26" s="127"/>
      <c r="AV26" s="127"/>
      <c r="AW26" s="127"/>
      <c r="AX26" s="127"/>
      <c r="AY26" s="127"/>
      <c r="AZ26" s="127"/>
    </row>
    <row r="27" spans="1:52" s="112" customFormat="1" ht="84">
      <c r="A27" s="80" t="s">
        <v>367</v>
      </c>
      <c r="B27" s="143">
        <v>2</v>
      </c>
      <c r="C27" s="131"/>
      <c r="D27" s="304"/>
      <c r="E27" s="134"/>
      <c r="F27" s="346"/>
      <c r="G27" s="321"/>
      <c r="H27" s="127"/>
      <c r="I27" s="127"/>
      <c r="J27" s="127"/>
      <c r="K27" s="127"/>
      <c r="L27" s="127"/>
      <c r="M27" s="127"/>
      <c r="N27" s="127"/>
      <c r="O27" s="127"/>
      <c r="P27" s="127"/>
      <c r="Q27" s="127"/>
      <c r="R27" s="127"/>
      <c r="S27" s="127"/>
      <c r="T27" s="127"/>
      <c r="U27" s="127"/>
      <c r="V27" s="127"/>
      <c r="W27" s="127"/>
      <c r="X27" s="127"/>
      <c r="Y27" s="127"/>
      <c r="Z27" s="127"/>
      <c r="AA27" s="128"/>
      <c r="AB27" s="128"/>
      <c r="AC27" s="128"/>
      <c r="AD27" s="128"/>
      <c r="AE27" s="128"/>
      <c r="AF27" s="128"/>
      <c r="AG27" s="128"/>
      <c r="AH27" s="128"/>
      <c r="AI27" s="128"/>
      <c r="AJ27" s="128"/>
      <c r="AK27" s="128"/>
      <c r="AL27" s="128"/>
      <c r="AM27" s="128"/>
      <c r="AN27" s="128"/>
      <c r="AO27" s="130"/>
      <c r="AP27" s="130"/>
      <c r="AQ27" s="127"/>
      <c r="AR27" s="127"/>
      <c r="AS27" s="127"/>
      <c r="AT27" s="127"/>
      <c r="AU27" s="127"/>
      <c r="AV27" s="127"/>
      <c r="AW27" s="127"/>
      <c r="AX27" s="127"/>
      <c r="AY27" s="127"/>
      <c r="AZ27" s="127"/>
    </row>
    <row r="28" spans="1:52" s="112" customFormat="1" ht="48">
      <c r="A28" s="81" t="s">
        <v>305</v>
      </c>
      <c r="B28" s="143">
        <v>2</v>
      </c>
      <c r="C28" s="131"/>
      <c r="D28" s="304"/>
      <c r="E28" s="134"/>
      <c r="F28" s="346"/>
      <c r="G28" s="321"/>
      <c r="H28" s="127"/>
      <c r="I28" s="127"/>
      <c r="J28" s="127"/>
      <c r="K28" s="127"/>
      <c r="L28" s="127"/>
      <c r="M28" s="127"/>
      <c r="N28" s="127"/>
      <c r="O28" s="127"/>
      <c r="P28" s="127"/>
      <c r="Q28" s="127"/>
      <c r="R28" s="127"/>
      <c r="S28" s="127"/>
      <c r="T28" s="127"/>
      <c r="U28" s="127"/>
      <c r="V28" s="127"/>
      <c r="W28" s="127"/>
      <c r="X28" s="127"/>
      <c r="Y28" s="127"/>
      <c r="Z28" s="127"/>
      <c r="AA28" s="128"/>
      <c r="AB28" s="128"/>
      <c r="AC28" s="128"/>
      <c r="AD28" s="128"/>
      <c r="AE28" s="128"/>
      <c r="AF28" s="128"/>
      <c r="AG28" s="128"/>
      <c r="AH28" s="128"/>
      <c r="AI28" s="128"/>
      <c r="AJ28" s="128"/>
      <c r="AK28" s="128"/>
      <c r="AL28" s="128"/>
      <c r="AM28" s="128"/>
      <c r="AN28" s="128"/>
      <c r="AO28" s="130"/>
      <c r="AP28" s="130"/>
      <c r="AQ28" s="127"/>
      <c r="AR28" s="127"/>
      <c r="AS28" s="127"/>
      <c r="AT28" s="127"/>
      <c r="AU28" s="127"/>
      <c r="AV28" s="127"/>
      <c r="AW28" s="127"/>
      <c r="AX28" s="127"/>
      <c r="AY28" s="127"/>
      <c r="AZ28" s="127"/>
    </row>
    <row r="29" spans="1:52" s="112" customFormat="1" ht="120">
      <c r="A29" s="121" t="s">
        <v>328</v>
      </c>
      <c r="B29" s="149">
        <v>3</v>
      </c>
      <c r="C29" s="131"/>
      <c r="D29" s="307"/>
      <c r="E29" s="135"/>
      <c r="F29" s="346"/>
      <c r="G29" s="323"/>
      <c r="H29" s="127"/>
      <c r="I29" s="127"/>
      <c r="J29" s="127"/>
      <c r="K29" s="127"/>
      <c r="L29" s="127"/>
      <c r="M29" s="127"/>
      <c r="N29" s="127"/>
      <c r="O29" s="127"/>
      <c r="P29" s="127"/>
      <c r="Q29" s="127"/>
      <c r="R29" s="127"/>
      <c r="S29" s="127"/>
      <c r="T29" s="127"/>
      <c r="U29" s="127"/>
      <c r="V29" s="127"/>
      <c r="W29" s="127"/>
      <c r="X29" s="127"/>
      <c r="Y29" s="127"/>
      <c r="Z29" s="127"/>
      <c r="AA29" s="128"/>
      <c r="AB29" s="128"/>
      <c r="AC29" s="128"/>
      <c r="AD29" s="128"/>
      <c r="AE29" s="128"/>
      <c r="AF29" s="128"/>
      <c r="AG29" s="128"/>
      <c r="AH29" s="128"/>
      <c r="AI29" s="128"/>
      <c r="AJ29" s="128"/>
      <c r="AK29" s="128"/>
      <c r="AL29" s="128"/>
      <c r="AM29" s="128"/>
      <c r="AN29" s="128"/>
      <c r="AO29" s="130"/>
      <c r="AP29" s="130"/>
      <c r="AQ29" s="127"/>
      <c r="AR29" s="127"/>
      <c r="AS29" s="127"/>
      <c r="AT29" s="127"/>
      <c r="AU29" s="127"/>
      <c r="AV29" s="127"/>
      <c r="AW29" s="127"/>
      <c r="AX29" s="127"/>
      <c r="AY29" s="127"/>
      <c r="AZ29" s="127"/>
    </row>
    <row r="30" spans="1:52" s="112" customFormat="1" ht="72">
      <c r="A30" s="96" t="s">
        <v>288</v>
      </c>
      <c r="B30" s="237">
        <v>3</v>
      </c>
      <c r="C30" s="220"/>
      <c r="D30" s="305"/>
      <c r="E30" s="221"/>
      <c r="F30" s="346"/>
      <c r="G30" s="323"/>
      <c r="H30" s="127"/>
      <c r="I30" s="127"/>
      <c r="J30" s="127"/>
      <c r="K30" s="127"/>
      <c r="L30" s="127"/>
      <c r="M30" s="127"/>
      <c r="N30" s="127"/>
      <c r="O30" s="127"/>
      <c r="P30" s="127"/>
      <c r="Q30" s="127"/>
      <c r="R30" s="127"/>
      <c r="S30" s="127"/>
      <c r="T30" s="127"/>
      <c r="U30" s="127"/>
      <c r="V30" s="127"/>
      <c r="W30" s="127"/>
      <c r="X30" s="127"/>
      <c r="Y30" s="127"/>
      <c r="Z30" s="127"/>
      <c r="AA30" s="128"/>
      <c r="AB30" s="128"/>
      <c r="AC30" s="128"/>
      <c r="AD30" s="128"/>
      <c r="AE30" s="128"/>
      <c r="AF30" s="128"/>
      <c r="AG30" s="128"/>
      <c r="AH30" s="128"/>
      <c r="AI30" s="128"/>
      <c r="AJ30" s="128"/>
      <c r="AK30" s="128"/>
      <c r="AL30" s="128"/>
      <c r="AM30" s="128"/>
      <c r="AN30" s="128"/>
      <c r="AO30" s="130"/>
      <c r="AP30" s="130"/>
      <c r="AQ30" s="127"/>
      <c r="AR30" s="127"/>
      <c r="AS30" s="127"/>
      <c r="AT30" s="127"/>
      <c r="AU30" s="127"/>
      <c r="AV30" s="127"/>
      <c r="AW30" s="127"/>
      <c r="AX30" s="127"/>
      <c r="AY30" s="127"/>
      <c r="AZ30" s="127"/>
    </row>
    <row r="31" spans="1:52" s="112" customFormat="1" ht="24">
      <c r="A31" s="98" t="s">
        <v>144</v>
      </c>
      <c r="B31" s="154">
        <v>3</v>
      </c>
      <c r="C31" s="220"/>
      <c r="D31" s="308"/>
      <c r="E31" s="132"/>
      <c r="F31" s="346"/>
      <c r="G31" s="323"/>
      <c r="H31" s="127"/>
      <c r="I31" s="127"/>
      <c r="J31" s="127"/>
      <c r="K31" s="127"/>
      <c r="L31" s="127"/>
      <c r="M31" s="127"/>
      <c r="N31" s="127"/>
      <c r="O31" s="127"/>
      <c r="P31" s="127"/>
      <c r="Q31" s="127"/>
      <c r="R31" s="127"/>
      <c r="S31" s="127"/>
      <c r="T31" s="127"/>
      <c r="U31" s="127"/>
      <c r="V31" s="127"/>
      <c r="W31" s="127"/>
      <c r="X31" s="127"/>
      <c r="Y31" s="127"/>
      <c r="Z31" s="127"/>
      <c r="AA31" s="128"/>
      <c r="AB31" s="128"/>
      <c r="AC31" s="128"/>
      <c r="AD31" s="128"/>
      <c r="AE31" s="128"/>
      <c r="AF31" s="128"/>
      <c r="AG31" s="128"/>
      <c r="AH31" s="128"/>
      <c r="AI31" s="128"/>
      <c r="AJ31" s="128"/>
      <c r="AK31" s="128"/>
      <c r="AL31" s="128"/>
      <c r="AM31" s="128"/>
      <c r="AN31" s="128"/>
      <c r="AO31" s="130"/>
      <c r="AP31" s="130"/>
      <c r="AQ31" s="127"/>
      <c r="AR31" s="127"/>
      <c r="AS31" s="127"/>
      <c r="AT31" s="127"/>
      <c r="AU31" s="127"/>
      <c r="AV31" s="127"/>
      <c r="AW31" s="127"/>
      <c r="AX31" s="127"/>
      <c r="AY31" s="127"/>
      <c r="AZ31" s="127"/>
    </row>
    <row r="32" spans="1:52" s="112" customFormat="1" ht="48">
      <c r="A32" s="219" t="s">
        <v>394</v>
      </c>
      <c r="B32" s="238">
        <v>2</v>
      </c>
      <c r="C32" s="131"/>
      <c r="D32" s="308"/>
      <c r="E32" s="132"/>
      <c r="F32" s="346"/>
      <c r="G32" s="321"/>
      <c r="H32" s="127"/>
      <c r="I32" s="127"/>
      <c r="J32" s="127"/>
      <c r="K32" s="127"/>
      <c r="L32" s="127"/>
      <c r="M32" s="127"/>
      <c r="N32" s="127"/>
      <c r="O32" s="127"/>
      <c r="P32" s="127"/>
      <c r="Q32" s="127"/>
      <c r="R32" s="127"/>
      <c r="S32" s="127"/>
      <c r="T32" s="127"/>
      <c r="U32" s="127"/>
      <c r="V32" s="127"/>
      <c r="W32" s="127"/>
      <c r="X32" s="127"/>
      <c r="Y32" s="127"/>
      <c r="Z32" s="127"/>
      <c r="AA32" s="128"/>
      <c r="AB32" s="128"/>
      <c r="AC32" s="128"/>
      <c r="AD32" s="128"/>
      <c r="AE32" s="128"/>
      <c r="AF32" s="128"/>
      <c r="AG32" s="128"/>
      <c r="AH32" s="128"/>
      <c r="AI32" s="128"/>
      <c r="AJ32" s="128"/>
      <c r="AK32" s="128"/>
      <c r="AL32" s="128"/>
      <c r="AM32" s="128"/>
      <c r="AN32" s="128"/>
      <c r="AO32" s="130"/>
      <c r="AP32" s="130"/>
      <c r="AQ32" s="127"/>
      <c r="AR32" s="127"/>
      <c r="AS32" s="127"/>
      <c r="AT32" s="127"/>
      <c r="AU32" s="127"/>
      <c r="AV32" s="127"/>
      <c r="AW32" s="127"/>
      <c r="AX32" s="127"/>
      <c r="AY32" s="127"/>
      <c r="AZ32" s="127"/>
    </row>
    <row r="33" spans="1:52" s="112" customFormat="1">
      <c r="A33" s="96" t="s">
        <v>145</v>
      </c>
      <c r="B33" s="148">
        <v>3</v>
      </c>
      <c r="C33" s="220"/>
      <c r="D33" s="304"/>
      <c r="E33" s="134"/>
      <c r="F33" s="346"/>
      <c r="G33" s="321"/>
      <c r="H33" s="127"/>
      <c r="I33" s="127"/>
      <c r="J33" s="127"/>
      <c r="K33" s="127"/>
      <c r="L33" s="127"/>
      <c r="M33" s="127"/>
      <c r="N33" s="127"/>
      <c r="O33" s="127"/>
      <c r="P33" s="127"/>
      <c r="Q33" s="127"/>
      <c r="R33" s="127"/>
      <c r="S33" s="127"/>
      <c r="T33" s="127"/>
      <c r="U33" s="127"/>
      <c r="V33" s="127"/>
      <c r="W33" s="127"/>
      <c r="X33" s="127"/>
      <c r="Y33" s="127"/>
      <c r="Z33" s="127"/>
      <c r="AA33" s="128"/>
      <c r="AB33" s="128"/>
      <c r="AC33" s="128"/>
      <c r="AD33" s="128"/>
      <c r="AE33" s="128"/>
      <c r="AF33" s="128"/>
      <c r="AG33" s="128"/>
      <c r="AH33" s="128"/>
      <c r="AI33" s="128"/>
      <c r="AJ33" s="128"/>
      <c r="AK33" s="128"/>
      <c r="AL33" s="128"/>
      <c r="AM33" s="128"/>
      <c r="AN33" s="128"/>
      <c r="AO33" s="130"/>
      <c r="AP33" s="130"/>
      <c r="AQ33" s="127"/>
      <c r="AR33" s="127"/>
      <c r="AS33" s="127"/>
      <c r="AT33" s="127"/>
      <c r="AU33" s="127"/>
      <c r="AV33" s="127"/>
      <c r="AW33" s="127"/>
      <c r="AX33" s="127"/>
      <c r="AY33" s="127"/>
      <c r="AZ33" s="127"/>
    </row>
    <row r="34" spans="1:52" s="112" customFormat="1" ht="24">
      <c r="A34" s="121" t="s">
        <v>146</v>
      </c>
      <c r="B34" s="149">
        <v>3</v>
      </c>
      <c r="C34" s="220"/>
      <c r="D34" s="307"/>
      <c r="E34" s="135"/>
      <c r="F34" s="346"/>
      <c r="G34" s="323"/>
      <c r="H34" s="127"/>
      <c r="I34" s="127"/>
      <c r="J34" s="127"/>
      <c r="K34" s="127"/>
      <c r="L34" s="127"/>
      <c r="M34" s="127"/>
      <c r="N34" s="127"/>
      <c r="O34" s="127"/>
      <c r="P34" s="127"/>
      <c r="Q34" s="127"/>
      <c r="R34" s="127"/>
      <c r="S34" s="127"/>
      <c r="T34" s="127"/>
      <c r="U34" s="127"/>
      <c r="V34" s="127"/>
      <c r="W34" s="127"/>
      <c r="X34" s="127"/>
      <c r="Y34" s="127"/>
      <c r="Z34" s="127"/>
      <c r="AA34" s="128"/>
      <c r="AB34" s="128"/>
      <c r="AC34" s="128"/>
      <c r="AD34" s="128"/>
      <c r="AE34" s="128"/>
      <c r="AF34" s="128"/>
      <c r="AG34" s="128"/>
      <c r="AH34" s="128"/>
      <c r="AI34" s="128"/>
      <c r="AJ34" s="128"/>
      <c r="AK34" s="128"/>
      <c r="AL34" s="128"/>
      <c r="AM34" s="128"/>
      <c r="AN34" s="128"/>
      <c r="AO34" s="130"/>
      <c r="AP34" s="130"/>
      <c r="AQ34" s="127"/>
      <c r="AR34" s="127"/>
      <c r="AS34" s="127"/>
      <c r="AT34" s="127"/>
      <c r="AU34" s="127"/>
      <c r="AV34" s="127"/>
      <c r="AW34" s="127"/>
      <c r="AX34" s="127"/>
      <c r="AY34" s="127"/>
      <c r="AZ34" s="127"/>
    </row>
    <row r="35" spans="1:52" s="112" customFormat="1" ht="36">
      <c r="A35" s="124" t="s">
        <v>395</v>
      </c>
      <c r="B35" s="238">
        <v>2</v>
      </c>
      <c r="C35" s="131"/>
      <c r="D35" s="309"/>
      <c r="E35" s="208"/>
      <c r="F35" s="346"/>
      <c r="G35" s="324"/>
      <c r="H35" s="127"/>
      <c r="I35" s="127"/>
      <c r="J35" s="127"/>
      <c r="K35" s="127"/>
      <c r="L35" s="127"/>
      <c r="M35" s="127"/>
      <c r="N35" s="127"/>
      <c r="O35" s="127"/>
      <c r="P35" s="127"/>
      <c r="Q35" s="127"/>
      <c r="R35" s="127"/>
      <c r="S35" s="127"/>
      <c r="T35" s="127"/>
      <c r="U35" s="127"/>
      <c r="V35" s="127"/>
      <c r="W35" s="127"/>
      <c r="X35" s="127"/>
      <c r="Y35" s="127"/>
      <c r="Z35" s="127"/>
      <c r="AA35" s="128"/>
      <c r="AB35" s="128"/>
      <c r="AC35" s="128"/>
      <c r="AD35" s="128"/>
      <c r="AE35" s="128"/>
      <c r="AF35" s="128"/>
      <c r="AG35" s="128"/>
      <c r="AH35" s="128"/>
      <c r="AI35" s="128"/>
      <c r="AJ35" s="128"/>
      <c r="AK35" s="128"/>
      <c r="AL35" s="128"/>
      <c r="AM35" s="128"/>
      <c r="AN35" s="128"/>
      <c r="AO35" s="130"/>
      <c r="AP35" s="130"/>
      <c r="AQ35" s="127"/>
      <c r="AR35" s="127"/>
      <c r="AS35" s="127"/>
      <c r="AT35" s="127"/>
      <c r="AU35" s="127"/>
      <c r="AV35" s="127"/>
      <c r="AW35" s="127"/>
      <c r="AX35" s="127"/>
      <c r="AY35" s="127"/>
      <c r="AZ35" s="127"/>
    </row>
    <row r="36" spans="1:52" s="112" customFormat="1">
      <c r="A36" s="180" t="s">
        <v>147</v>
      </c>
      <c r="B36" s="146">
        <v>2</v>
      </c>
      <c r="C36" s="131"/>
      <c r="D36" s="308"/>
      <c r="E36" s="132"/>
      <c r="F36" s="346"/>
      <c r="G36" s="325"/>
      <c r="H36" s="127"/>
      <c r="I36" s="127"/>
      <c r="J36" s="127"/>
      <c r="K36" s="127"/>
      <c r="L36" s="127"/>
      <c r="M36" s="127"/>
      <c r="N36" s="127"/>
      <c r="O36" s="127"/>
      <c r="P36" s="127"/>
      <c r="Q36" s="127"/>
      <c r="R36" s="127"/>
      <c r="S36" s="127"/>
      <c r="T36" s="127"/>
      <c r="U36" s="127"/>
      <c r="V36" s="127"/>
      <c r="W36" s="127"/>
      <c r="X36" s="127"/>
      <c r="Y36" s="127"/>
      <c r="Z36" s="127"/>
      <c r="AA36" s="128"/>
      <c r="AB36" s="128"/>
      <c r="AC36" s="128"/>
      <c r="AD36" s="128"/>
      <c r="AE36" s="128"/>
      <c r="AF36" s="128"/>
      <c r="AG36" s="128"/>
      <c r="AH36" s="128"/>
      <c r="AI36" s="128"/>
      <c r="AJ36" s="128"/>
      <c r="AK36" s="128"/>
      <c r="AL36" s="128"/>
      <c r="AM36" s="128"/>
      <c r="AN36" s="128"/>
      <c r="AO36" s="130"/>
      <c r="AP36" s="130"/>
      <c r="AQ36" s="127"/>
      <c r="AR36" s="127"/>
      <c r="AS36" s="127"/>
      <c r="AT36" s="127"/>
      <c r="AU36" s="127"/>
      <c r="AV36" s="127"/>
      <c r="AW36" s="127"/>
      <c r="AX36" s="127"/>
      <c r="AY36" s="127"/>
      <c r="AZ36" s="127"/>
    </row>
    <row r="37" spans="1:52" s="112" customFormat="1" ht="24">
      <c r="A37" s="84" t="s">
        <v>332</v>
      </c>
      <c r="B37" s="143">
        <v>2</v>
      </c>
      <c r="C37" s="131"/>
      <c r="D37" s="304"/>
      <c r="E37" s="134"/>
      <c r="F37" s="346"/>
      <c r="G37" s="321"/>
      <c r="H37" s="127"/>
      <c r="I37" s="127"/>
      <c r="J37" s="127"/>
      <c r="K37" s="127"/>
      <c r="L37" s="127"/>
      <c r="M37" s="127"/>
      <c r="N37" s="127"/>
      <c r="O37" s="127"/>
      <c r="P37" s="127"/>
      <c r="Q37" s="127"/>
      <c r="R37" s="127"/>
      <c r="S37" s="127"/>
      <c r="T37" s="127"/>
      <c r="U37" s="127"/>
      <c r="V37" s="127"/>
      <c r="W37" s="127"/>
      <c r="X37" s="127"/>
      <c r="Y37" s="127"/>
      <c r="Z37" s="127"/>
      <c r="AA37" s="128"/>
      <c r="AB37" s="128"/>
      <c r="AC37" s="128"/>
      <c r="AD37" s="128"/>
      <c r="AE37" s="128"/>
      <c r="AF37" s="128"/>
      <c r="AG37" s="128"/>
      <c r="AH37" s="128"/>
      <c r="AI37" s="128"/>
      <c r="AJ37" s="128"/>
      <c r="AK37" s="128"/>
      <c r="AL37" s="128"/>
      <c r="AM37" s="128"/>
      <c r="AN37" s="128"/>
      <c r="AO37" s="130"/>
      <c r="AP37" s="130"/>
      <c r="AQ37" s="127"/>
      <c r="AR37" s="127"/>
      <c r="AS37" s="127"/>
      <c r="AT37" s="127"/>
      <c r="AU37" s="127"/>
      <c r="AV37" s="127"/>
      <c r="AW37" s="127"/>
      <c r="AX37" s="127"/>
      <c r="AY37" s="127"/>
      <c r="AZ37" s="127"/>
    </row>
    <row r="38" spans="1:52" s="112" customFormat="1" ht="36">
      <c r="A38" s="184" t="s">
        <v>368</v>
      </c>
      <c r="B38" s="148">
        <v>3</v>
      </c>
      <c r="C38" s="220"/>
      <c r="D38" s="304"/>
      <c r="E38" s="134"/>
      <c r="F38" s="346"/>
      <c r="G38" s="321"/>
      <c r="H38" s="127"/>
      <c r="I38" s="127"/>
      <c r="J38" s="127"/>
      <c r="K38" s="127"/>
      <c r="L38" s="127"/>
      <c r="M38" s="127"/>
      <c r="N38" s="127"/>
      <c r="O38" s="127"/>
      <c r="P38" s="127"/>
      <c r="Q38" s="127"/>
      <c r="R38" s="127"/>
      <c r="S38" s="127"/>
      <c r="T38" s="127"/>
      <c r="U38" s="127"/>
      <c r="V38" s="127"/>
      <c r="W38" s="127"/>
      <c r="X38" s="127"/>
      <c r="Y38" s="127"/>
      <c r="Z38" s="127"/>
      <c r="AA38" s="128"/>
      <c r="AB38" s="128"/>
      <c r="AC38" s="128"/>
      <c r="AD38" s="128"/>
      <c r="AE38" s="128"/>
      <c r="AF38" s="128"/>
      <c r="AG38" s="128"/>
      <c r="AH38" s="128"/>
      <c r="AI38" s="128"/>
      <c r="AJ38" s="128"/>
      <c r="AK38" s="128"/>
      <c r="AL38" s="128"/>
      <c r="AM38" s="128"/>
      <c r="AN38" s="128"/>
      <c r="AO38" s="130"/>
      <c r="AP38" s="130"/>
      <c r="AQ38" s="127"/>
      <c r="AR38" s="127"/>
      <c r="AS38" s="127"/>
      <c r="AT38" s="127"/>
      <c r="AU38" s="127"/>
      <c r="AV38" s="127"/>
      <c r="AW38" s="127"/>
      <c r="AX38" s="127"/>
      <c r="AY38" s="127"/>
      <c r="AZ38" s="127"/>
    </row>
    <row r="39" spans="1:52" s="112" customFormat="1">
      <c r="A39" s="174" t="s">
        <v>24</v>
      </c>
      <c r="B39" s="188"/>
      <c r="C39" s="131"/>
      <c r="D39" s="304"/>
      <c r="E39" s="134"/>
      <c r="F39" s="346"/>
      <c r="G39" s="321"/>
      <c r="H39" s="127"/>
      <c r="I39" s="127"/>
      <c r="J39" s="127"/>
      <c r="K39" s="127"/>
      <c r="L39" s="127"/>
      <c r="M39" s="127"/>
      <c r="N39" s="127"/>
      <c r="O39" s="127"/>
      <c r="P39" s="127"/>
      <c r="Q39" s="127"/>
      <c r="R39" s="127"/>
      <c r="S39" s="127"/>
      <c r="T39" s="127"/>
      <c r="U39" s="127"/>
      <c r="V39" s="127"/>
      <c r="W39" s="127"/>
      <c r="X39" s="127"/>
      <c r="Y39" s="127"/>
      <c r="Z39" s="127"/>
      <c r="AA39" s="128"/>
      <c r="AB39" s="128"/>
      <c r="AC39" s="128"/>
      <c r="AD39" s="128"/>
      <c r="AE39" s="128"/>
      <c r="AF39" s="128"/>
      <c r="AG39" s="128"/>
      <c r="AH39" s="128"/>
      <c r="AI39" s="128"/>
      <c r="AJ39" s="128"/>
      <c r="AK39" s="128"/>
      <c r="AL39" s="128"/>
      <c r="AM39" s="128"/>
      <c r="AN39" s="128"/>
      <c r="AO39" s="130"/>
      <c r="AP39" s="130"/>
      <c r="AQ39" s="127"/>
      <c r="AR39" s="127"/>
      <c r="AS39" s="127"/>
      <c r="AT39" s="127"/>
      <c r="AU39" s="127"/>
      <c r="AV39" s="127"/>
      <c r="AW39" s="127"/>
      <c r="AX39" s="127"/>
      <c r="AY39" s="127"/>
      <c r="AZ39" s="127"/>
    </row>
    <row r="40" spans="1:52" s="112" customFormat="1" ht="108">
      <c r="A40" s="102" t="s">
        <v>307</v>
      </c>
      <c r="B40" s="142">
        <v>1</v>
      </c>
      <c r="C40" s="131"/>
      <c r="D40" s="304"/>
      <c r="E40" s="134"/>
      <c r="F40" s="346"/>
      <c r="G40" s="321"/>
      <c r="H40" s="127"/>
      <c r="I40" s="127"/>
      <c r="J40" s="127"/>
      <c r="K40" s="127"/>
      <c r="L40" s="127"/>
      <c r="M40" s="127"/>
      <c r="N40" s="127"/>
      <c r="O40" s="127"/>
      <c r="P40" s="127"/>
      <c r="Q40" s="127"/>
      <c r="R40" s="127"/>
      <c r="S40" s="127"/>
      <c r="T40" s="127"/>
      <c r="U40" s="127"/>
      <c r="V40" s="127"/>
      <c r="W40" s="127"/>
      <c r="X40" s="127"/>
      <c r="Y40" s="127"/>
      <c r="Z40" s="127"/>
      <c r="AA40" s="128"/>
      <c r="AB40" s="128"/>
      <c r="AC40" s="128"/>
      <c r="AD40" s="128"/>
      <c r="AE40" s="128"/>
      <c r="AF40" s="128"/>
      <c r="AG40" s="128"/>
      <c r="AH40" s="128"/>
      <c r="AI40" s="128"/>
      <c r="AJ40" s="128"/>
      <c r="AK40" s="128"/>
      <c r="AL40" s="128"/>
      <c r="AM40" s="128"/>
      <c r="AN40" s="128"/>
      <c r="AO40" s="130"/>
      <c r="AP40" s="130"/>
      <c r="AQ40" s="127"/>
      <c r="AR40" s="127"/>
      <c r="AS40" s="127"/>
      <c r="AT40" s="127"/>
      <c r="AU40" s="127"/>
      <c r="AV40" s="127"/>
      <c r="AW40" s="127"/>
      <c r="AX40" s="127"/>
      <c r="AY40" s="127"/>
      <c r="AZ40" s="127"/>
    </row>
    <row r="41" spans="1:52" s="112" customFormat="1" ht="120">
      <c r="A41" s="102" t="s">
        <v>309</v>
      </c>
      <c r="B41" s="142">
        <v>1</v>
      </c>
      <c r="C41" s="131"/>
      <c r="D41" s="304"/>
      <c r="E41" s="134"/>
      <c r="F41" s="346"/>
      <c r="G41" s="321"/>
      <c r="H41" s="127"/>
      <c r="I41" s="127"/>
      <c r="J41" s="127"/>
      <c r="K41" s="127"/>
      <c r="L41" s="127"/>
      <c r="M41" s="127"/>
      <c r="N41" s="127"/>
      <c r="O41" s="127"/>
      <c r="P41" s="127"/>
      <c r="Q41" s="127"/>
      <c r="R41" s="127"/>
      <c r="S41" s="127"/>
      <c r="T41" s="127"/>
      <c r="U41" s="127"/>
      <c r="V41" s="127"/>
      <c r="W41" s="127"/>
      <c r="X41" s="127"/>
      <c r="Y41" s="127"/>
      <c r="Z41" s="127"/>
      <c r="AA41" s="128"/>
      <c r="AB41" s="128"/>
      <c r="AC41" s="128"/>
      <c r="AD41" s="128"/>
      <c r="AE41" s="128"/>
      <c r="AF41" s="128"/>
      <c r="AG41" s="128"/>
      <c r="AH41" s="128"/>
      <c r="AI41" s="128"/>
      <c r="AJ41" s="128"/>
      <c r="AK41" s="128"/>
      <c r="AL41" s="128"/>
      <c r="AM41" s="128"/>
      <c r="AN41" s="128"/>
      <c r="AO41" s="130"/>
      <c r="AP41" s="130"/>
      <c r="AQ41" s="127"/>
      <c r="AR41" s="127"/>
      <c r="AS41" s="127"/>
      <c r="AT41" s="127"/>
      <c r="AU41" s="127"/>
      <c r="AV41" s="127"/>
      <c r="AW41" s="127"/>
      <c r="AX41" s="127"/>
      <c r="AY41" s="127"/>
      <c r="AZ41" s="127"/>
    </row>
    <row r="42" spans="1:52" s="112" customFormat="1" ht="132">
      <c r="A42" s="79" t="s">
        <v>308</v>
      </c>
      <c r="B42" s="142">
        <v>1</v>
      </c>
      <c r="C42" s="131"/>
      <c r="D42" s="304"/>
      <c r="E42" s="134"/>
      <c r="F42" s="346"/>
      <c r="G42" s="321"/>
      <c r="H42" s="127"/>
      <c r="I42" s="127"/>
      <c r="J42" s="127"/>
      <c r="K42" s="127"/>
      <c r="L42" s="127"/>
      <c r="M42" s="127"/>
      <c r="N42" s="127"/>
      <c r="O42" s="127"/>
      <c r="P42" s="127"/>
      <c r="Q42" s="127"/>
      <c r="R42" s="127"/>
      <c r="S42" s="127"/>
      <c r="T42" s="127"/>
      <c r="U42" s="127"/>
      <c r="V42" s="127"/>
      <c r="W42" s="127"/>
      <c r="X42" s="127"/>
      <c r="Y42" s="127"/>
      <c r="Z42" s="127"/>
      <c r="AA42" s="128"/>
      <c r="AB42" s="128"/>
      <c r="AC42" s="128"/>
      <c r="AD42" s="128"/>
      <c r="AE42" s="128"/>
      <c r="AF42" s="128"/>
      <c r="AG42" s="128"/>
      <c r="AH42" s="128"/>
      <c r="AI42" s="128"/>
      <c r="AJ42" s="128"/>
      <c r="AK42" s="128"/>
      <c r="AL42" s="128"/>
      <c r="AM42" s="128"/>
      <c r="AN42" s="128"/>
      <c r="AO42" s="130"/>
      <c r="AP42" s="130"/>
      <c r="AQ42" s="127"/>
      <c r="AR42" s="127"/>
      <c r="AS42" s="127"/>
      <c r="AT42" s="127"/>
      <c r="AU42" s="127"/>
      <c r="AV42" s="127"/>
      <c r="AW42" s="127"/>
      <c r="AX42" s="127"/>
      <c r="AY42" s="127"/>
      <c r="AZ42" s="127"/>
    </row>
    <row r="43" spans="1:52" s="112" customFormat="1" ht="36">
      <c r="A43" s="79" t="s">
        <v>148</v>
      </c>
      <c r="B43" s="142">
        <v>1</v>
      </c>
      <c r="C43" s="131"/>
      <c r="D43" s="304"/>
      <c r="E43" s="134"/>
      <c r="F43" s="346"/>
      <c r="G43" s="321"/>
      <c r="H43" s="127"/>
      <c r="I43" s="127"/>
      <c r="J43" s="127"/>
      <c r="K43" s="127"/>
      <c r="L43" s="127"/>
      <c r="M43" s="127"/>
      <c r="N43" s="127"/>
      <c r="O43" s="127"/>
      <c r="P43" s="127"/>
      <c r="Q43" s="127"/>
      <c r="R43" s="127"/>
      <c r="S43" s="127"/>
      <c r="T43" s="127"/>
      <c r="U43" s="127"/>
      <c r="V43" s="127"/>
      <c r="W43" s="127"/>
      <c r="X43" s="127"/>
      <c r="Y43" s="127"/>
      <c r="Z43" s="127"/>
      <c r="AA43" s="128"/>
      <c r="AB43" s="128"/>
      <c r="AC43" s="128"/>
      <c r="AD43" s="128"/>
      <c r="AE43" s="128"/>
      <c r="AF43" s="128"/>
      <c r="AG43" s="128"/>
      <c r="AH43" s="128"/>
      <c r="AI43" s="128"/>
      <c r="AJ43" s="128"/>
      <c r="AK43" s="128"/>
      <c r="AL43" s="128"/>
      <c r="AM43" s="128"/>
      <c r="AN43" s="128"/>
      <c r="AO43" s="130"/>
      <c r="AP43" s="130"/>
      <c r="AQ43" s="127"/>
      <c r="AR43" s="127"/>
      <c r="AS43" s="127"/>
      <c r="AT43" s="127"/>
      <c r="AU43" s="127"/>
      <c r="AV43" s="127"/>
      <c r="AW43" s="127"/>
      <c r="AX43" s="127"/>
      <c r="AY43" s="127"/>
      <c r="AZ43" s="127"/>
    </row>
    <row r="44" spans="1:52" s="112" customFormat="1" ht="24">
      <c r="A44" s="97" t="s">
        <v>149</v>
      </c>
      <c r="B44" s="159">
        <v>1</v>
      </c>
      <c r="C44" s="131"/>
      <c r="D44" s="307"/>
      <c r="E44" s="135"/>
      <c r="F44" s="346"/>
      <c r="G44" s="323"/>
      <c r="H44" s="127"/>
      <c r="I44" s="127"/>
      <c r="J44" s="127"/>
      <c r="K44" s="127"/>
      <c r="L44" s="127"/>
      <c r="M44" s="127"/>
      <c r="N44" s="127"/>
      <c r="O44" s="127"/>
      <c r="P44" s="127"/>
      <c r="Q44" s="127"/>
      <c r="R44" s="127"/>
      <c r="S44" s="127"/>
      <c r="T44" s="127"/>
      <c r="U44" s="127"/>
      <c r="V44" s="127"/>
      <c r="W44" s="127"/>
      <c r="X44" s="127"/>
      <c r="Y44" s="127"/>
      <c r="Z44" s="127"/>
      <c r="AA44" s="128"/>
      <c r="AB44" s="128"/>
      <c r="AC44" s="128"/>
      <c r="AD44" s="128"/>
      <c r="AE44" s="128"/>
      <c r="AF44" s="128"/>
      <c r="AG44" s="128"/>
      <c r="AH44" s="128"/>
      <c r="AI44" s="128"/>
      <c r="AJ44" s="128"/>
      <c r="AK44" s="128"/>
      <c r="AL44" s="128"/>
      <c r="AM44" s="128"/>
      <c r="AN44" s="128"/>
      <c r="AO44" s="130"/>
      <c r="AP44" s="130"/>
      <c r="AQ44" s="127"/>
      <c r="AR44" s="127"/>
      <c r="AS44" s="127"/>
      <c r="AT44" s="127"/>
      <c r="AU44" s="127"/>
      <c r="AV44" s="127"/>
      <c r="AW44" s="127"/>
      <c r="AX44" s="127"/>
      <c r="AY44" s="127"/>
      <c r="AZ44" s="127"/>
    </row>
    <row r="45" spans="1:52" s="112" customFormat="1" ht="84">
      <c r="A45" s="275" t="s">
        <v>369</v>
      </c>
      <c r="B45" s="276">
        <v>5</v>
      </c>
      <c r="C45" s="277"/>
      <c r="D45" s="310"/>
      <c r="E45" s="278"/>
      <c r="F45" s="346"/>
      <c r="G45" s="326"/>
      <c r="H45" s="127"/>
      <c r="I45" s="127"/>
      <c r="J45" s="127"/>
      <c r="K45" s="127"/>
      <c r="L45" s="127"/>
      <c r="M45" s="127"/>
      <c r="N45" s="127"/>
      <c r="O45" s="127"/>
      <c r="P45" s="127"/>
      <c r="Q45" s="127"/>
      <c r="R45" s="127"/>
      <c r="S45" s="127"/>
      <c r="T45" s="127"/>
      <c r="U45" s="127"/>
      <c r="V45" s="127"/>
      <c r="W45" s="127"/>
      <c r="X45" s="127"/>
      <c r="Y45" s="127"/>
      <c r="Z45" s="127"/>
      <c r="AA45" s="128"/>
      <c r="AB45" s="128"/>
      <c r="AC45" s="128"/>
      <c r="AD45" s="128"/>
      <c r="AE45" s="128"/>
      <c r="AF45" s="128"/>
      <c r="AG45" s="128"/>
      <c r="AH45" s="128"/>
      <c r="AI45" s="128"/>
      <c r="AJ45" s="128"/>
      <c r="AK45" s="128"/>
      <c r="AL45" s="128"/>
      <c r="AM45" s="128"/>
      <c r="AN45" s="128"/>
      <c r="AO45" s="130"/>
      <c r="AP45" s="130"/>
      <c r="AQ45" s="127"/>
      <c r="AR45" s="127"/>
      <c r="AS45" s="127"/>
      <c r="AT45" s="127"/>
      <c r="AU45" s="127"/>
      <c r="AV45" s="127"/>
      <c r="AW45" s="127"/>
      <c r="AX45" s="127"/>
      <c r="AY45" s="127"/>
      <c r="AZ45" s="127"/>
    </row>
    <row r="46" spans="1:52" s="112" customFormat="1" ht="144">
      <c r="A46" s="105" t="s">
        <v>310</v>
      </c>
      <c r="B46" s="153">
        <v>5</v>
      </c>
      <c r="C46" s="131"/>
      <c r="D46" s="308"/>
      <c r="E46" s="132"/>
      <c r="F46" s="346"/>
      <c r="G46" s="325"/>
      <c r="H46" s="127"/>
      <c r="I46" s="127"/>
      <c r="J46" s="127"/>
      <c r="K46" s="127"/>
      <c r="L46" s="127"/>
      <c r="M46" s="127"/>
      <c r="N46" s="127"/>
      <c r="O46" s="127"/>
      <c r="P46" s="127"/>
      <c r="Q46" s="127"/>
      <c r="R46" s="127"/>
      <c r="S46" s="127"/>
      <c r="T46" s="127"/>
      <c r="U46" s="127"/>
      <c r="V46" s="127"/>
      <c r="W46" s="127"/>
      <c r="X46" s="127"/>
      <c r="Y46" s="127"/>
      <c r="Z46" s="127"/>
      <c r="AA46" s="128"/>
      <c r="AB46" s="128"/>
      <c r="AC46" s="128"/>
      <c r="AD46" s="128"/>
      <c r="AE46" s="128"/>
      <c r="AF46" s="128"/>
      <c r="AG46" s="128"/>
      <c r="AH46" s="128"/>
      <c r="AI46" s="128"/>
      <c r="AJ46" s="128"/>
      <c r="AK46" s="128"/>
      <c r="AL46" s="128"/>
      <c r="AM46" s="128"/>
      <c r="AN46" s="128"/>
      <c r="AO46" s="130"/>
      <c r="AP46" s="130"/>
      <c r="AQ46" s="127"/>
      <c r="AR46" s="127"/>
      <c r="AS46" s="127"/>
      <c r="AT46" s="127"/>
      <c r="AU46" s="127"/>
      <c r="AV46" s="127"/>
      <c r="AW46" s="127"/>
      <c r="AX46" s="127"/>
      <c r="AY46" s="127"/>
      <c r="AZ46" s="127"/>
    </row>
    <row r="47" spans="1:52" s="112" customFormat="1" ht="96">
      <c r="A47" s="80" t="s">
        <v>370</v>
      </c>
      <c r="B47" s="151">
        <v>5</v>
      </c>
      <c r="C47" s="131"/>
      <c r="D47" s="304"/>
      <c r="E47" s="134"/>
      <c r="F47" s="346"/>
      <c r="G47" s="321"/>
      <c r="H47" s="127"/>
      <c r="I47" s="127"/>
      <c r="J47" s="127"/>
      <c r="K47" s="127"/>
      <c r="L47" s="127"/>
      <c r="M47" s="127"/>
      <c r="N47" s="127"/>
      <c r="O47" s="127"/>
      <c r="P47" s="127"/>
      <c r="Q47" s="127"/>
      <c r="R47" s="127"/>
      <c r="S47" s="127"/>
      <c r="T47" s="127"/>
      <c r="U47" s="127"/>
      <c r="V47" s="127"/>
      <c r="W47" s="127"/>
      <c r="X47" s="127"/>
      <c r="Y47" s="127"/>
      <c r="Z47" s="127"/>
      <c r="AA47" s="128"/>
      <c r="AB47" s="128"/>
      <c r="AC47" s="128"/>
      <c r="AD47" s="128"/>
      <c r="AE47" s="128"/>
      <c r="AF47" s="128"/>
      <c r="AG47" s="128"/>
      <c r="AH47" s="128"/>
      <c r="AI47" s="128"/>
      <c r="AJ47" s="128"/>
      <c r="AK47" s="128"/>
      <c r="AL47" s="128"/>
      <c r="AM47" s="128"/>
      <c r="AN47" s="128"/>
      <c r="AO47" s="130"/>
      <c r="AP47" s="130"/>
      <c r="AQ47" s="127"/>
      <c r="AR47" s="127"/>
      <c r="AS47" s="127"/>
      <c r="AT47" s="127"/>
      <c r="AU47" s="127"/>
      <c r="AV47" s="127"/>
      <c r="AW47" s="127"/>
      <c r="AX47" s="127"/>
      <c r="AY47" s="127"/>
      <c r="AZ47" s="127"/>
    </row>
    <row r="48" spans="1:52" s="112" customFormat="1" ht="72">
      <c r="A48" s="79" t="s">
        <v>289</v>
      </c>
      <c r="B48" s="158"/>
      <c r="C48" s="202"/>
      <c r="D48" s="306"/>
      <c r="E48" s="207"/>
      <c r="F48" s="348"/>
      <c r="G48" s="327"/>
      <c r="H48" s="127"/>
      <c r="I48" s="127"/>
      <c r="J48" s="127"/>
      <c r="K48" s="127"/>
      <c r="L48" s="127"/>
      <c r="M48" s="127"/>
      <c r="N48" s="127"/>
      <c r="O48" s="127"/>
      <c r="P48" s="127"/>
      <c r="Q48" s="127"/>
      <c r="R48" s="127"/>
      <c r="S48" s="127"/>
      <c r="T48" s="127"/>
      <c r="U48" s="127"/>
      <c r="V48" s="127"/>
      <c r="W48" s="127"/>
      <c r="X48" s="127"/>
      <c r="Y48" s="127"/>
      <c r="Z48" s="127"/>
      <c r="AA48" s="128"/>
      <c r="AB48" s="128"/>
      <c r="AC48" s="128"/>
      <c r="AD48" s="128"/>
      <c r="AE48" s="128"/>
      <c r="AF48" s="128"/>
      <c r="AG48" s="128"/>
      <c r="AH48" s="128"/>
      <c r="AI48" s="128"/>
      <c r="AJ48" s="128"/>
      <c r="AK48" s="128"/>
      <c r="AL48" s="128"/>
      <c r="AM48" s="128"/>
      <c r="AN48" s="128"/>
      <c r="AO48" s="130"/>
      <c r="AP48" s="130"/>
      <c r="AQ48" s="127"/>
      <c r="AR48" s="127"/>
      <c r="AS48" s="127"/>
      <c r="AT48" s="127"/>
      <c r="AU48" s="127"/>
      <c r="AV48" s="127"/>
      <c r="AW48" s="127"/>
      <c r="AX48" s="127"/>
      <c r="AY48" s="127"/>
      <c r="AZ48" s="127"/>
    </row>
    <row r="49" spans="1:52" s="112" customFormat="1" ht="108">
      <c r="A49" s="179" t="s">
        <v>380</v>
      </c>
      <c r="B49" s="215">
        <v>5</v>
      </c>
      <c r="C49" s="242"/>
      <c r="D49" s="307"/>
      <c r="E49" s="135"/>
      <c r="F49" s="346"/>
      <c r="G49" s="323"/>
      <c r="H49" s="127"/>
      <c r="I49" s="127"/>
      <c r="J49" s="127"/>
      <c r="K49" s="127"/>
      <c r="L49" s="127"/>
      <c r="M49" s="127"/>
      <c r="N49" s="127"/>
      <c r="O49" s="127"/>
      <c r="P49" s="127"/>
      <c r="Q49" s="127"/>
      <c r="R49" s="127"/>
      <c r="S49" s="127"/>
      <c r="T49" s="127"/>
      <c r="U49" s="127"/>
      <c r="V49" s="127"/>
      <c r="W49" s="127"/>
      <c r="X49" s="127"/>
      <c r="Y49" s="127"/>
      <c r="Z49" s="127"/>
      <c r="AA49" s="128"/>
      <c r="AB49" s="128"/>
      <c r="AC49" s="128"/>
      <c r="AD49" s="128"/>
      <c r="AE49" s="128"/>
      <c r="AF49" s="128"/>
      <c r="AG49" s="128"/>
      <c r="AH49" s="128"/>
      <c r="AI49" s="128"/>
      <c r="AJ49" s="128"/>
      <c r="AK49" s="128"/>
      <c r="AL49" s="128"/>
      <c r="AM49" s="128"/>
      <c r="AN49" s="128"/>
      <c r="AO49" s="130"/>
      <c r="AP49" s="130"/>
      <c r="AQ49" s="127"/>
      <c r="AR49" s="127"/>
      <c r="AS49" s="127"/>
      <c r="AT49" s="127"/>
      <c r="AU49" s="127"/>
      <c r="AV49" s="127"/>
      <c r="AW49" s="127"/>
      <c r="AX49" s="127"/>
      <c r="AY49" s="127"/>
      <c r="AZ49" s="127"/>
    </row>
    <row r="50" spans="1:52" s="112" customFormat="1">
      <c r="A50" s="227" t="s">
        <v>371</v>
      </c>
      <c r="B50" s="243">
        <v>5</v>
      </c>
      <c r="C50" s="220"/>
      <c r="D50" s="305"/>
      <c r="E50" s="221"/>
      <c r="F50" s="346"/>
      <c r="G50" s="321"/>
      <c r="H50" s="127"/>
      <c r="I50" s="127"/>
      <c r="J50" s="127"/>
      <c r="K50" s="127"/>
      <c r="L50" s="127"/>
      <c r="M50" s="127"/>
      <c r="N50" s="127"/>
      <c r="O50" s="127"/>
      <c r="P50" s="127"/>
      <c r="Q50" s="127"/>
      <c r="R50" s="127"/>
      <c r="S50" s="127"/>
      <c r="T50" s="127"/>
      <c r="U50" s="127"/>
      <c r="V50" s="127"/>
      <c r="W50" s="127"/>
      <c r="X50" s="127"/>
      <c r="Y50" s="127"/>
      <c r="Z50" s="127"/>
      <c r="AA50" s="128"/>
      <c r="AB50" s="128"/>
      <c r="AC50" s="128"/>
      <c r="AD50" s="128"/>
      <c r="AE50" s="128"/>
      <c r="AF50" s="128"/>
      <c r="AG50" s="128"/>
      <c r="AH50" s="128"/>
      <c r="AI50" s="128"/>
      <c r="AJ50" s="128"/>
      <c r="AK50" s="128"/>
      <c r="AL50" s="128"/>
      <c r="AM50" s="128"/>
      <c r="AN50" s="128"/>
      <c r="AO50" s="130"/>
      <c r="AP50" s="130"/>
      <c r="AQ50" s="127"/>
      <c r="AR50" s="127"/>
      <c r="AS50" s="127"/>
      <c r="AT50" s="127"/>
      <c r="AU50" s="127"/>
      <c r="AV50" s="127"/>
      <c r="AW50" s="127"/>
      <c r="AX50" s="127"/>
      <c r="AY50" s="127"/>
      <c r="AZ50" s="127"/>
    </row>
    <row r="51" spans="1:52" s="112" customFormat="1" ht="120">
      <c r="A51" s="218" t="s">
        <v>372</v>
      </c>
      <c r="B51" s="153">
        <v>5</v>
      </c>
      <c r="C51" s="131"/>
      <c r="D51" s="308"/>
      <c r="E51" s="132"/>
      <c r="F51" s="346"/>
      <c r="G51" s="325"/>
      <c r="H51" s="127"/>
      <c r="I51" s="127"/>
      <c r="J51" s="127"/>
      <c r="K51" s="127"/>
      <c r="L51" s="127"/>
      <c r="M51" s="127"/>
      <c r="N51" s="127"/>
      <c r="O51" s="127"/>
      <c r="P51" s="127"/>
      <c r="Q51" s="127"/>
      <c r="R51" s="127"/>
      <c r="S51" s="127"/>
      <c r="T51" s="127"/>
      <c r="U51" s="127"/>
      <c r="V51" s="127"/>
      <c r="W51" s="127"/>
      <c r="X51" s="127"/>
      <c r="Y51" s="127"/>
      <c r="Z51" s="127"/>
      <c r="AA51" s="128"/>
      <c r="AB51" s="128"/>
      <c r="AC51" s="128"/>
      <c r="AD51" s="128"/>
      <c r="AE51" s="128"/>
      <c r="AF51" s="128"/>
      <c r="AG51" s="128"/>
      <c r="AH51" s="128"/>
      <c r="AI51" s="128"/>
      <c r="AJ51" s="128"/>
      <c r="AK51" s="128"/>
      <c r="AL51" s="128"/>
      <c r="AM51" s="128"/>
      <c r="AN51" s="128"/>
      <c r="AO51" s="130"/>
      <c r="AP51" s="130"/>
      <c r="AQ51" s="127"/>
      <c r="AR51" s="127"/>
      <c r="AS51" s="127"/>
      <c r="AT51" s="127"/>
      <c r="AU51" s="127"/>
      <c r="AV51" s="127"/>
      <c r="AW51" s="127"/>
      <c r="AX51" s="127"/>
      <c r="AY51" s="127"/>
      <c r="AZ51" s="127"/>
    </row>
    <row r="52" spans="1:52" s="112" customFormat="1">
      <c r="A52" s="80" t="s">
        <v>373</v>
      </c>
      <c r="B52" s="151">
        <v>5</v>
      </c>
      <c r="C52" s="131"/>
      <c r="D52" s="304"/>
      <c r="E52" s="134"/>
      <c r="F52" s="346"/>
      <c r="G52" s="321"/>
      <c r="H52" s="127"/>
      <c r="I52" s="127"/>
      <c r="J52" s="127"/>
      <c r="K52" s="127"/>
      <c r="L52" s="127"/>
      <c r="M52" s="127"/>
      <c r="N52" s="127"/>
      <c r="O52" s="127"/>
      <c r="P52" s="127"/>
      <c r="Q52" s="127"/>
      <c r="R52" s="127"/>
      <c r="S52" s="127"/>
      <c r="T52" s="127"/>
      <c r="U52" s="127"/>
      <c r="V52" s="127"/>
      <c r="W52" s="127"/>
      <c r="X52" s="127"/>
      <c r="Y52" s="127"/>
      <c r="Z52" s="127"/>
      <c r="AA52" s="128"/>
      <c r="AB52" s="128"/>
      <c r="AC52" s="128"/>
      <c r="AD52" s="128"/>
      <c r="AE52" s="128"/>
      <c r="AF52" s="128"/>
      <c r="AG52" s="128"/>
      <c r="AH52" s="128"/>
      <c r="AI52" s="128"/>
      <c r="AJ52" s="128"/>
      <c r="AK52" s="128"/>
      <c r="AL52" s="128"/>
      <c r="AM52" s="128"/>
      <c r="AN52" s="128"/>
      <c r="AO52" s="130"/>
      <c r="AP52" s="130"/>
      <c r="AQ52" s="127"/>
      <c r="AR52" s="127"/>
      <c r="AS52" s="127"/>
      <c r="AT52" s="127"/>
      <c r="AU52" s="127"/>
      <c r="AV52" s="127"/>
      <c r="AW52" s="127"/>
      <c r="AX52" s="127"/>
      <c r="AY52" s="127"/>
      <c r="AZ52" s="127"/>
    </row>
    <row r="53" spans="1:52" s="112" customFormat="1" ht="60">
      <c r="A53" s="79" t="s">
        <v>290</v>
      </c>
      <c r="B53" s="193"/>
      <c r="C53" s="202"/>
      <c r="D53" s="306"/>
      <c r="E53" s="204"/>
      <c r="F53" s="348"/>
      <c r="G53" s="328"/>
      <c r="H53" s="127"/>
      <c r="I53" s="127"/>
      <c r="J53" s="127"/>
      <c r="K53" s="127"/>
      <c r="L53" s="127"/>
      <c r="M53" s="127"/>
      <c r="N53" s="127"/>
      <c r="O53" s="127"/>
      <c r="P53" s="127"/>
      <c r="Q53" s="127"/>
      <c r="R53" s="127"/>
      <c r="S53" s="127"/>
      <c r="T53" s="127"/>
      <c r="U53" s="127"/>
      <c r="V53" s="127"/>
      <c r="W53" s="127"/>
      <c r="X53" s="127"/>
      <c r="Y53" s="127"/>
      <c r="Z53" s="127"/>
      <c r="AA53" s="128"/>
      <c r="AB53" s="128"/>
      <c r="AC53" s="128"/>
      <c r="AD53" s="128"/>
      <c r="AE53" s="128"/>
      <c r="AF53" s="128"/>
      <c r="AG53" s="128"/>
      <c r="AH53" s="128"/>
      <c r="AI53" s="128"/>
      <c r="AJ53" s="128"/>
      <c r="AK53" s="128"/>
      <c r="AL53" s="128"/>
      <c r="AM53" s="128"/>
      <c r="AN53" s="128"/>
      <c r="AO53" s="130"/>
      <c r="AP53" s="130"/>
      <c r="AQ53" s="127"/>
      <c r="AR53" s="127"/>
      <c r="AS53" s="127"/>
      <c r="AT53" s="127"/>
      <c r="AU53" s="127"/>
      <c r="AV53" s="127"/>
      <c r="AW53" s="127"/>
      <c r="AX53" s="127"/>
      <c r="AY53" s="127"/>
      <c r="AZ53" s="127"/>
    </row>
    <row r="54" spans="1:52" s="112" customFormat="1">
      <c r="A54" s="79" t="s">
        <v>150</v>
      </c>
      <c r="B54" s="151">
        <v>5</v>
      </c>
      <c r="C54" s="131"/>
      <c r="D54" s="304"/>
      <c r="E54" s="134"/>
      <c r="F54" s="346"/>
      <c r="G54" s="321"/>
      <c r="H54" s="127"/>
      <c r="I54" s="127"/>
      <c r="J54" s="127"/>
      <c r="K54" s="127"/>
      <c r="L54" s="127"/>
      <c r="M54" s="127"/>
      <c r="N54" s="127"/>
      <c r="O54" s="127"/>
      <c r="P54" s="127"/>
      <c r="Q54" s="127"/>
      <c r="R54" s="127"/>
      <c r="S54" s="127"/>
      <c r="T54" s="127"/>
      <c r="U54" s="127"/>
      <c r="V54" s="127"/>
      <c r="W54" s="127"/>
      <c r="X54" s="127"/>
      <c r="Y54" s="127"/>
      <c r="Z54" s="127"/>
      <c r="AA54" s="128"/>
      <c r="AB54" s="128"/>
      <c r="AC54" s="128"/>
      <c r="AD54" s="128"/>
      <c r="AE54" s="128"/>
      <c r="AF54" s="128"/>
      <c r="AG54" s="128"/>
      <c r="AH54" s="128"/>
      <c r="AI54" s="128"/>
      <c r="AJ54" s="128"/>
      <c r="AK54" s="128"/>
      <c r="AL54" s="128"/>
      <c r="AM54" s="128"/>
      <c r="AN54" s="128"/>
      <c r="AO54" s="130"/>
      <c r="AP54" s="130"/>
      <c r="AQ54" s="127"/>
      <c r="AR54" s="127"/>
      <c r="AS54" s="127"/>
      <c r="AT54" s="127"/>
      <c r="AU54" s="127"/>
      <c r="AV54" s="127"/>
      <c r="AW54" s="127"/>
      <c r="AX54" s="127"/>
      <c r="AY54" s="127"/>
      <c r="AZ54" s="127"/>
    </row>
    <row r="55" spans="1:52" s="112" customFormat="1">
      <c r="A55" s="79" t="s">
        <v>151</v>
      </c>
      <c r="B55" s="151">
        <v>5</v>
      </c>
      <c r="C55" s="131"/>
      <c r="D55" s="304"/>
      <c r="E55" s="134"/>
      <c r="F55" s="346"/>
      <c r="G55" s="321"/>
      <c r="H55" s="127"/>
      <c r="I55" s="127"/>
      <c r="J55" s="127"/>
      <c r="K55" s="127"/>
      <c r="L55" s="127"/>
      <c r="M55" s="127"/>
      <c r="N55" s="127"/>
      <c r="O55" s="127"/>
      <c r="P55" s="127"/>
      <c r="Q55" s="127"/>
      <c r="R55" s="127"/>
      <c r="S55" s="127"/>
      <c r="T55" s="127"/>
      <c r="U55" s="127"/>
      <c r="V55" s="127"/>
      <c r="W55" s="127"/>
      <c r="X55" s="127"/>
      <c r="Y55" s="127"/>
      <c r="Z55" s="127"/>
      <c r="AA55" s="128"/>
      <c r="AB55" s="128"/>
      <c r="AC55" s="128"/>
      <c r="AD55" s="128"/>
      <c r="AE55" s="128"/>
      <c r="AF55" s="128"/>
      <c r="AG55" s="128"/>
      <c r="AH55" s="128"/>
      <c r="AI55" s="128"/>
      <c r="AJ55" s="128"/>
      <c r="AK55" s="128"/>
      <c r="AL55" s="128"/>
      <c r="AM55" s="128"/>
      <c r="AN55" s="128"/>
      <c r="AO55" s="130"/>
      <c r="AP55" s="130"/>
      <c r="AQ55" s="127"/>
      <c r="AR55" s="127"/>
      <c r="AS55" s="127"/>
      <c r="AT55" s="127"/>
      <c r="AU55" s="127"/>
      <c r="AV55" s="127"/>
      <c r="AW55" s="127"/>
      <c r="AX55" s="127"/>
      <c r="AY55" s="127"/>
      <c r="AZ55" s="127"/>
    </row>
    <row r="56" spans="1:52" s="112" customFormat="1">
      <c r="A56" s="97" t="s">
        <v>152</v>
      </c>
      <c r="B56" s="152">
        <v>5</v>
      </c>
      <c r="C56" s="242"/>
      <c r="D56" s="307"/>
      <c r="E56" s="135"/>
      <c r="F56" s="346"/>
      <c r="G56" s="323"/>
      <c r="H56" s="127"/>
      <c r="I56" s="127"/>
      <c r="J56" s="127"/>
      <c r="K56" s="127"/>
      <c r="L56" s="127"/>
      <c r="M56" s="127"/>
      <c r="N56" s="127"/>
      <c r="O56" s="127"/>
      <c r="P56" s="127"/>
      <c r="Q56" s="127"/>
      <c r="R56" s="127"/>
      <c r="S56" s="127"/>
      <c r="T56" s="127"/>
      <c r="U56" s="127"/>
      <c r="V56" s="127"/>
      <c r="W56" s="127"/>
      <c r="X56" s="127"/>
      <c r="Y56" s="127"/>
      <c r="Z56" s="127"/>
      <c r="AA56" s="128"/>
      <c r="AB56" s="128"/>
      <c r="AC56" s="128"/>
      <c r="AD56" s="128"/>
      <c r="AE56" s="128"/>
      <c r="AF56" s="128"/>
      <c r="AG56" s="128"/>
      <c r="AH56" s="128"/>
      <c r="AI56" s="128"/>
      <c r="AJ56" s="128"/>
      <c r="AK56" s="128"/>
      <c r="AL56" s="128"/>
      <c r="AM56" s="128"/>
      <c r="AN56" s="128"/>
      <c r="AO56" s="130"/>
      <c r="AP56" s="130"/>
      <c r="AQ56" s="127"/>
      <c r="AR56" s="127"/>
      <c r="AS56" s="127"/>
      <c r="AT56" s="127"/>
      <c r="AU56" s="127"/>
      <c r="AV56" s="127"/>
      <c r="AW56" s="127"/>
      <c r="AX56" s="127"/>
      <c r="AY56" s="127"/>
      <c r="AZ56" s="127"/>
    </row>
    <row r="57" spans="1:52" s="112" customFormat="1" ht="60">
      <c r="A57" s="223" t="s">
        <v>153</v>
      </c>
      <c r="B57" s="243">
        <v>5</v>
      </c>
      <c r="C57" s="220"/>
      <c r="D57" s="305"/>
      <c r="E57" s="221"/>
      <c r="F57" s="346"/>
      <c r="G57" s="321"/>
      <c r="H57" s="127"/>
      <c r="I57" s="127"/>
      <c r="J57" s="127"/>
      <c r="K57" s="127"/>
      <c r="L57" s="127"/>
      <c r="M57" s="127"/>
      <c r="N57" s="127"/>
      <c r="O57" s="127"/>
      <c r="P57" s="127"/>
      <c r="Q57" s="127"/>
      <c r="R57" s="127"/>
      <c r="S57" s="127"/>
      <c r="T57" s="127"/>
      <c r="U57" s="127"/>
      <c r="V57" s="127"/>
      <c r="W57" s="127"/>
      <c r="X57" s="127"/>
      <c r="Y57" s="127"/>
      <c r="Z57" s="127"/>
      <c r="AA57" s="128"/>
      <c r="AB57" s="128"/>
      <c r="AC57" s="128"/>
      <c r="AD57" s="128"/>
      <c r="AE57" s="128"/>
      <c r="AF57" s="128"/>
      <c r="AG57" s="128"/>
      <c r="AH57" s="128"/>
      <c r="AI57" s="128"/>
      <c r="AJ57" s="128"/>
      <c r="AK57" s="128"/>
      <c r="AL57" s="128"/>
      <c r="AM57" s="128"/>
      <c r="AN57" s="128"/>
      <c r="AO57" s="130"/>
      <c r="AP57" s="130"/>
      <c r="AQ57" s="127"/>
      <c r="AR57" s="127"/>
      <c r="AS57" s="127"/>
      <c r="AT57" s="127"/>
      <c r="AU57" s="127"/>
      <c r="AV57" s="127"/>
      <c r="AW57" s="127"/>
      <c r="AX57" s="127"/>
      <c r="AY57" s="127"/>
      <c r="AZ57" s="127"/>
    </row>
    <row r="58" spans="1:52" s="112" customFormat="1" ht="96">
      <c r="A58" s="83" t="s">
        <v>291</v>
      </c>
      <c r="B58" s="153">
        <v>5</v>
      </c>
      <c r="C58" s="131"/>
      <c r="D58" s="308"/>
      <c r="E58" s="132"/>
      <c r="F58" s="346"/>
      <c r="G58" s="325"/>
      <c r="H58" s="127"/>
      <c r="I58" s="127"/>
      <c r="J58" s="127"/>
      <c r="K58" s="127"/>
      <c r="L58" s="127"/>
      <c r="M58" s="127"/>
      <c r="N58" s="127"/>
      <c r="O58" s="127"/>
      <c r="P58" s="127"/>
      <c r="Q58" s="127"/>
      <c r="R58" s="127"/>
      <c r="S58" s="127"/>
      <c r="T58" s="127"/>
      <c r="U58" s="127"/>
      <c r="V58" s="127"/>
      <c r="W58" s="127"/>
      <c r="X58" s="127"/>
      <c r="Y58" s="127"/>
      <c r="Z58" s="127"/>
      <c r="AA58" s="128"/>
      <c r="AB58" s="128"/>
      <c r="AC58" s="128"/>
      <c r="AD58" s="128"/>
      <c r="AE58" s="128"/>
      <c r="AF58" s="128"/>
      <c r="AG58" s="128"/>
      <c r="AH58" s="128"/>
      <c r="AI58" s="128"/>
      <c r="AJ58" s="128"/>
      <c r="AK58" s="128"/>
      <c r="AL58" s="128"/>
      <c r="AM58" s="128"/>
      <c r="AN58" s="128"/>
      <c r="AO58" s="130"/>
      <c r="AP58" s="130"/>
      <c r="AQ58" s="127"/>
      <c r="AR58" s="127"/>
      <c r="AS58" s="127"/>
      <c r="AT58" s="127"/>
      <c r="AU58" s="127"/>
      <c r="AV58" s="127"/>
      <c r="AW58" s="127"/>
      <c r="AX58" s="127"/>
      <c r="AY58" s="127"/>
      <c r="AZ58" s="127"/>
    </row>
    <row r="59" spans="1:52" s="112" customFormat="1" ht="60">
      <c r="A59" s="79" t="s">
        <v>292</v>
      </c>
      <c r="B59" s="151">
        <v>5</v>
      </c>
      <c r="C59" s="133"/>
      <c r="D59" s="304"/>
      <c r="E59" s="134"/>
      <c r="F59" s="346"/>
      <c r="G59" s="321"/>
      <c r="H59" s="127"/>
      <c r="I59" s="127"/>
      <c r="J59" s="127"/>
      <c r="K59" s="127"/>
      <c r="L59" s="127"/>
      <c r="M59" s="127"/>
      <c r="N59" s="127"/>
      <c r="O59" s="127"/>
      <c r="P59" s="127"/>
      <c r="Q59" s="127"/>
      <c r="R59" s="127"/>
      <c r="S59" s="127"/>
      <c r="T59" s="127"/>
      <c r="U59" s="127"/>
      <c r="V59" s="127"/>
      <c r="W59" s="127"/>
      <c r="X59" s="127"/>
      <c r="Y59" s="127"/>
      <c r="Z59" s="127"/>
      <c r="AA59" s="128"/>
      <c r="AB59" s="128"/>
      <c r="AC59" s="128"/>
      <c r="AD59" s="128"/>
      <c r="AE59" s="128"/>
      <c r="AF59" s="128"/>
      <c r="AG59" s="128"/>
      <c r="AH59" s="128"/>
      <c r="AI59" s="128"/>
      <c r="AJ59" s="128"/>
      <c r="AK59" s="128"/>
      <c r="AL59" s="128"/>
      <c r="AM59" s="128"/>
      <c r="AN59" s="128"/>
      <c r="AO59" s="130"/>
      <c r="AP59" s="130"/>
      <c r="AQ59" s="127"/>
      <c r="AR59" s="127"/>
      <c r="AS59" s="127"/>
      <c r="AT59" s="127"/>
      <c r="AU59" s="127"/>
      <c r="AV59" s="127"/>
      <c r="AW59" s="127"/>
      <c r="AX59" s="127"/>
      <c r="AY59" s="127"/>
      <c r="AZ59" s="127"/>
    </row>
    <row r="60" spans="1:52" s="112" customFormat="1">
      <c r="A60" s="79" t="s">
        <v>154</v>
      </c>
      <c r="B60" s="151">
        <v>5</v>
      </c>
      <c r="C60" s="133"/>
      <c r="D60" s="304"/>
      <c r="E60" s="134"/>
      <c r="F60" s="346"/>
      <c r="G60" s="321"/>
      <c r="H60" s="127"/>
      <c r="I60" s="127"/>
      <c r="J60" s="127"/>
      <c r="K60" s="127"/>
      <c r="L60" s="127"/>
      <c r="M60" s="127"/>
      <c r="N60" s="127"/>
      <c r="O60" s="127"/>
      <c r="P60" s="127"/>
      <c r="Q60" s="127"/>
      <c r="R60" s="127"/>
      <c r="S60" s="127"/>
      <c r="T60" s="127"/>
      <c r="U60" s="127"/>
      <c r="V60" s="127"/>
      <c r="W60" s="127"/>
      <c r="X60" s="127"/>
      <c r="Y60" s="127"/>
      <c r="Z60" s="127"/>
      <c r="AA60" s="128"/>
      <c r="AB60" s="128"/>
      <c r="AC60" s="128"/>
      <c r="AD60" s="128"/>
      <c r="AE60" s="128"/>
      <c r="AF60" s="128"/>
      <c r="AG60" s="128"/>
      <c r="AH60" s="128"/>
      <c r="AI60" s="128"/>
      <c r="AJ60" s="128"/>
      <c r="AK60" s="128"/>
      <c r="AL60" s="128"/>
      <c r="AM60" s="128"/>
      <c r="AN60" s="128"/>
      <c r="AO60" s="130"/>
      <c r="AP60" s="130"/>
      <c r="AQ60" s="127"/>
      <c r="AR60" s="127"/>
      <c r="AS60" s="127"/>
      <c r="AT60" s="127"/>
      <c r="AU60" s="127"/>
      <c r="AV60" s="127"/>
      <c r="AW60" s="127"/>
      <c r="AX60" s="127"/>
      <c r="AY60" s="127"/>
      <c r="AZ60" s="127"/>
    </row>
    <row r="61" spans="1:52" s="112" customFormat="1" ht="24">
      <c r="A61" s="79" t="s">
        <v>155</v>
      </c>
      <c r="B61" s="151">
        <v>5</v>
      </c>
      <c r="C61" s="133"/>
      <c r="D61" s="304"/>
      <c r="E61" s="134"/>
      <c r="F61" s="346"/>
      <c r="G61" s="321"/>
      <c r="H61" s="127"/>
      <c r="I61" s="127"/>
      <c r="J61" s="127"/>
      <c r="K61" s="127"/>
      <c r="L61" s="127"/>
      <c r="M61" s="127"/>
      <c r="N61" s="127"/>
      <c r="O61" s="127"/>
      <c r="P61" s="127"/>
      <c r="Q61" s="127"/>
      <c r="R61" s="127"/>
      <c r="S61" s="127"/>
      <c r="T61" s="127"/>
      <c r="U61" s="127"/>
      <c r="V61" s="127"/>
      <c r="W61" s="127"/>
      <c r="X61" s="127"/>
      <c r="Y61" s="127"/>
      <c r="Z61" s="127"/>
      <c r="AA61" s="128"/>
      <c r="AB61" s="128"/>
      <c r="AC61" s="128"/>
      <c r="AD61" s="128"/>
      <c r="AE61" s="128"/>
      <c r="AF61" s="128"/>
      <c r="AG61" s="128"/>
      <c r="AH61" s="128"/>
      <c r="AI61" s="128"/>
      <c r="AJ61" s="128"/>
      <c r="AK61" s="128"/>
      <c r="AL61" s="128"/>
      <c r="AM61" s="128"/>
      <c r="AN61" s="128"/>
      <c r="AO61" s="130"/>
      <c r="AP61" s="130"/>
      <c r="AQ61" s="127"/>
      <c r="AR61" s="127"/>
      <c r="AS61" s="127"/>
      <c r="AT61" s="127"/>
      <c r="AU61" s="127"/>
      <c r="AV61" s="127"/>
      <c r="AW61" s="127"/>
      <c r="AX61" s="127"/>
      <c r="AY61" s="127"/>
      <c r="AZ61" s="127"/>
    </row>
    <row r="62" spans="1:52" s="112" customFormat="1" ht="24">
      <c r="A62" s="84" t="s">
        <v>156</v>
      </c>
      <c r="B62" s="151">
        <v>5</v>
      </c>
      <c r="C62" s="131"/>
      <c r="D62" s="304"/>
      <c r="E62" s="134"/>
      <c r="F62" s="346"/>
      <c r="G62" s="321"/>
      <c r="H62" s="127"/>
      <c r="I62" s="127"/>
      <c r="J62" s="127"/>
      <c r="K62" s="127"/>
      <c r="L62" s="127"/>
      <c r="M62" s="127"/>
      <c r="N62" s="127"/>
      <c r="O62" s="127"/>
      <c r="P62" s="127"/>
      <c r="Q62" s="127"/>
      <c r="R62" s="127"/>
      <c r="S62" s="127"/>
      <c r="T62" s="127"/>
      <c r="U62" s="127"/>
      <c r="V62" s="127"/>
      <c r="W62" s="127"/>
      <c r="X62" s="127"/>
      <c r="Y62" s="127"/>
      <c r="Z62" s="127"/>
      <c r="AA62" s="128"/>
      <c r="AB62" s="128"/>
      <c r="AC62" s="128"/>
      <c r="AD62" s="128"/>
      <c r="AE62" s="128"/>
      <c r="AF62" s="128"/>
      <c r="AG62" s="128"/>
      <c r="AH62" s="128"/>
      <c r="AI62" s="128"/>
      <c r="AJ62" s="128"/>
      <c r="AK62" s="128"/>
      <c r="AL62" s="128"/>
      <c r="AM62" s="128"/>
      <c r="AN62" s="128"/>
      <c r="AO62" s="130"/>
      <c r="AP62" s="130"/>
      <c r="AQ62" s="127"/>
      <c r="AR62" s="127"/>
      <c r="AS62" s="127"/>
      <c r="AT62" s="127"/>
      <c r="AU62" s="127"/>
      <c r="AV62" s="127"/>
      <c r="AW62" s="127"/>
      <c r="AX62" s="127"/>
      <c r="AY62" s="127"/>
      <c r="AZ62" s="127"/>
    </row>
    <row r="63" spans="1:52" s="113" customFormat="1" ht="28.5">
      <c r="A63" s="175" t="s">
        <v>25</v>
      </c>
      <c r="B63" s="198"/>
      <c r="C63" s="131"/>
      <c r="D63" s="304"/>
      <c r="E63" s="134"/>
      <c r="F63" s="346"/>
      <c r="G63" s="321"/>
      <c r="H63" s="127"/>
      <c r="I63" s="127"/>
      <c r="J63" s="127"/>
      <c r="K63" s="127"/>
      <c r="L63" s="127"/>
      <c r="M63" s="127"/>
      <c r="N63" s="127"/>
      <c r="O63" s="127"/>
      <c r="P63" s="127"/>
      <c r="Q63" s="127"/>
      <c r="R63" s="127"/>
      <c r="S63" s="127"/>
      <c r="T63" s="127"/>
      <c r="U63" s="127"/>
      <c r="V63" s="127"/>
      <c r="W63" s="127"/>
      <c r="X63" s="127"/>
      <c r="Y63" s="127"/>
      <c r="Z63" s="127"/>
      <c r="AA63" s="128"/>
      <c r="AB63" s="128"/>
      <c r="AC63" s="128"/>
      <c r="AD63" s="128"/>
      <c r="AE63" s="128"/>
      <c r="AF63" s="128"/>
      <c r="AG63" s="128"/>
      <c r="AH63" s="128"/>
      <c r="AI63" s="128"/>
      <c r="AJ63" s="128"/>
      <c r="AK63" s="128"/>
      <c r="AL63" s="128"/>
      <c r="AM63" s="128"/>
      <c r="AN63" s="128"/>
      <c r="AO63" s="130"/>
      <c r="AP63" s="130"/>
      <c r="AQ63" s="127"/>
      <c r="AR63" s="127"/>
      <c r="AS63" s="127"/>
      <c r="AT63" s="127"/>
      <c r="AU63" s="127"/>
      <c r="AV63" s="127"/>
      <c r="AW63" s="127"/>
      <c r="AX63" s="127"/>
      <c r="AY63" s="127"/>
      <c r="AZ63" s="127"/>
    </row>
    <row r="64" spans="1:52" s="113" customFormat="1" ht="180">
      <c r="A64" s="80" t="s">
        <v>396</v>
      </c>
      <c r="B64" s="143">
        <v>2</v>
      </c>
      <c r="C64" s="131"/>
      <c r="D64" s="304"/>
      <c r="E64" s="134"/>
      <c r="F64" s="346"/>
      <c r="G64" s="321"/>
      <c r="H64" s="127"/>
      <c r="I64" s="127"/>
      <c r="J64" s="127"/>
      <c r="K64" s="127"/>
      <c r="L64" s="127"/>
      <c r="M64" s="127"/>
      <c r="N64" s="127"/>
      <c r="O64" s="127"/>
      <c r="P64" s="127"/>
      <c r="Q64" s="127"/>
      <c r="R64" s="127"/>
      <c r="S64" s="127"/>
      <c r="T64" s="127"/>
      <c r="U64" s="127"/>
      <c r="V64" s="127"/>
      <c r="W64" s="127"/>
      <c r="X64" s="127"/>
      <c r="Y64" s="127"/>
      <c r="Z64" s="127"/>
      <c r="AA64" s="128"/>
      <c r="AB64" s="128"/>
      <c r="AC64" s="128"/>
      <c r="AD64" s="128"/>
      <c r="AE64" s="128"/>
      <c r="AF64" s="128"/>
      <c r="AG64" s="128"/>
      <c r="AH64" s="128"/>
      <c r="AI64" s="128"/>
      <c r="AJ64" s="128"/>
      <c r="AK64" s="128"/>
      <c r="AL64" s="128"/>
      <c r="AM64" s="128"/>
      <c r="AN64" s="128"/>
      <c r="AO64" s="130"/>
      <c r="AP64" s="130"/>
      <c r="AQ64" s="127"/>
      <c r="AR64" s="127"/>
      <c r="AS64" s="127"/>
      <c r="AT64" s="127"/>
      <c r="AU64" s="127"/>
      <c r="AV64" s="127"/>
      <c r="AW64" s="127"/>
      <c r="AX64" s="127"/>
      <c r="AY64" s="127"/>
      <c r="AZ64" s="127"/>
    </row>
    <row r="65" spans="1:52" s="112" customFormat="1" ht="36">
      <c r="A65" s="80" t="s">
        <v>374</v>
      </c>
      <c r="B65" s="143">
        <v>2</v>
      </c>
      <c r="C65" s="131"/>
      <c r="D65" s="304"/>
      <c r="E65" s="134"/>
      <c r="F65" s="346"/>
      <c r="G65" s="321"/>
      <c r="H65" s="127"/>
      <c r="I65" s="127"/>
      <c r="J65" s="127"/>
      <c r="K65" s="127"/>
      <c r="L65" s="127"/>
      <c r="M65" s="127"/>
      <c r="N65" s="127"/>
      <c r="O65" s="127"/>
      <c r="P65" s="127"/>
      <c r="Q65" s="127"/>
      <c r="R65" s="127"/>
      <c r="S65" s="127"/>
      <c r="T65" s="127"/>
      <c r="U65" s="127"/>
      <c r="V65" s="127"/>
      <c r="W65" s="127"/>
      <c r="X65" s="127"/>
      <c r="Y65" s="127"/>
      <c r="Z65" s="127"/>
      <c r="AA65" s="128"/>
      <c r="AB65" s="128"/>
      <c r="AC65" s="128"/>
      <c r="AD65" s="128"/>
      <c r="AE65" s="128"/>
      <c r="AF65" s="128"/>
      <c r="AG65" s="128"/>
      <c r="AH65" s="128"/>
      <c r="AI65" s="128"/>
      <c r="AJ65" s="128"/>
      <c r="AK65" s="128"/>
      <c r="AL65" s="128"/>
      <c r="AM65" s="128"/>
      <c r="AN65" s="128"/>
      <c r="AO65" s="130"/>
      <c r="AP65" s="130"/>
      <c r="AQ65" s="127"/>
      <c r="AR65" s="127"/>
      <c r="AS65" s="127"/>
      <c r="AT65" s="127"/>
      <c r="AU65" s="127"/>
      <c r="AV65" s="127"/>
      <c r="AW65" s="127"/>
      <c r="AX65" s="127"/>
      <c r="AY65" s="127"/>
      <c r="AZ65" s="127"/>
    </row>
    <row r="66" spans="1:52" s="112" customFormat="1" ht="24">
      <c r="A66" s="79" t="s">
        <v>157</v>
      </c>
      <c r="B66" s="143">
        <v>2</v>
      </c>
      <c r="C66" s="131"/>
      <c r="D66" s="304"/>
      <c r="E66" s="134"/>
      <c r="F66" s="346"/>
      <c r="G66" s="321"/>
      <c r="H66" s="127"/>
      <c r="I66" s="127"/>
      <c r="J66" s="127"/>
      <c r="K66" s="127"/>
      <c r="L66" s="127"/>
      <c r="M66" s="127"/>
      <c r="N66" s="127"/>
      <c r="O66" s="127"/>
      <c r="P66" s="127"/>
      <c r="Q66" s="127"/>
      <c r="R66" s="127"/>
      <c r="S66" s="127"/>
      <c r="T66" s="127"/>
      <c r="U66" s="127"/>
      <c r="V66" s="127"/>
      <c r="W66" s="127"/>
      <c r="X66" s="127"/>
      <c r="Y66" s="127"/>
      <c r="Z66" s="127"/>
      <c r="AA66" s="128"/>
      <c r="AB66" s="128"/>
      <c r="AC66" s="128"/>
      <c r="AD66" s="128"/>
      <c r="AE66" s="128"/>
      <c r="AF66" s="128"/>
      <c r="AG66" s="128"/>
      <c r="AH66" s="128"/>
      <c r="AI66" s="128"/>
      <c r="AJ66" s="128"/>
      <c r="AK66" s="128"/>
      <c r="AL66" s="128"/>
      <c r="AM66" s="128"/>
      <c r="AN66" s="128"/>
      <c r="AO66" s="130"/>
      <c r="AP66" s="130"/>
      <c r="AQ66" s="127"/>
      <c r="AR66" s="127"/>
      <c r="AS66" s="127"/>
      <c r="AT66" s="127"/>
      <c r="AU66" s="127"/>
      <c r="AV66" s="127"/>
      <c r="AW66" s="127"/>
      <c r="AX66" s="127"/>
      <c r="AY66" s="127"/>
      <c r="AZ66" s="127"/>
    </row>
    <row r="67" spans="1:52" s="112" customFormat="1" ht="24">
      <c r="A67" s="84" t="s">
        <v>158</v>
      </c>
      <c r="B67" s="143">
        <v>2</v>
      </c>
      <c r="C67" s="131"/>
      <c r="D67" s="304"/>
      <c r="E67" s="134"/>
      <c r="F67" s="346"/>
      <c r="G67" s="321"/>
      <c r="H67" s="127"/>
      <c r="I67" s="127"/>
      <c r="J67" s="127"/>
      <c r="K67" s="127"/>
      <c r="L67" s="127"/>
      <c r="M67" s="127"/>
      <c r="N67" s="127"/>
      <c r="O67" s="127"/>
      <c r="P67" s="127"/>
      <c r="Q67" s="127"/>
      <c r="R67" s="127"/>
      <c r="S67" s="127"/>
      <c r="T67" s="127"/>
      <c r="U67" s="127"/>
      <c r="V67" s="127"/>
      <c r="W67" s="127"/>
      <c r="X67" s="127"/>
      <c r="Y67" s="127"/>
      <c r="Z67" s="127"/>
      <c r="AA67" s="128"/>
      <c r="AB67" s="128"/>
      <c r="AC67" s="128"/>
      <c r="AD67" s="128"/>
      <c r="AE67" s="128"/>
      <c r="AF67" s="128"/>
      <c r="AG67" s="128"/>
      <c r="AH67" s="128"/>
      <c r="AI67" s="128"/>
      <c r="AJ67" s="128"/>
      <c r="AK67" s="128"/>
      <c r="AL67" s="128"/>
      <c r="AM67" s="128"/>
      <c r="AN67" s="128"/>
      <c r="AO67" s="130"/>
      <c r="AP67" s="130"/>
      <c r="AQ67" s="127"/>
      <c r="AR67" s="127"/>
      <c r="AS67" s="127"/>
      <c r="AT67" s="127"/>
      <c r="AU67" s="127"/>
      <c r="AV67" s="127"/>
      <c r="AW67" s="127"/>
      <c r="AX67" s="127"/>
      <c r="AY67" s="127"/>
      <c r="AZ67" s="127"/>
    </row>
    <row r="68" spans="1:52" s="112" customFormat="1" ht="28.5">
      <c r="A68" s="175" t="s">
        <v>85</v>
      </c>
      <c r="B68" s="188"/>
      <c r="C68" s="133"/>
      <c r="D68" s="304"/>
      <c r="E68" s="134"/>
      <c r="F68" s="346"/>
      <c r="G68" s="321"/>
      <c r="H68" s="127"/>
      <c r="I68" s="127"/>
      <c r="J68" s="127"/>
      <c r="K68" s="127"/>
      <c r="L68" s="127"/>
      <c r="M68" s="127"/>
      <c r="N68" s="127"/>
      <c r="O68" s="127"/>
      <c r="P68" s="127"/>
      <c r="Q68" s="127"/>
      <c r="R68" s="127"/>
      <c r="S68" s="127"/>
      <c r="T68" s="127"/>
      <c r="U68" s="127"/>
      <c r="V68" s="127"/>
      <c r="W68" s="127"/>
      <c r="X68" s="127"/>
      <c r="Y68" s="127"/>
      <c r="Z68" s="127"/>
      <c r="AA68" s="128"/>
      <c r="AB68" s="128"/>
      <c r="AC68" s="128"/>
      <c r="AD68" s="128"/>
      <c r="AE68" s="128"/>
      <c r="AF68" s="128"/>
      <c r="AG68" s="128"/>
      <c r="AH68" s="128"/>
      <c r="AI68" s="128"/>
      <c r="AJ68" s="128"/>
      <c r="AK68" s="128"/>
      <c r="AL68" s="128"/>
      <c r="AM68" s="128"/>
      <c r="AN68" s="128"/>
      <c r="AO68" s="130"/>
      <c r="AP68" s="130"/>
      <c r="AQ68" s="127"/>
      <c r="AR68" s="127"/>
      <c r="AS68" s="127"/>
      <c r="AT68" s="127"/>
      <c r="AU68" s="127"/>
      <c r="AV68" s="127"/>
      <c r="AW68" s="127"/>
      <c r="AX68" s="127"/>
      <c r="AY68" s="127"/>
      <c r="AZ68" s="127"/>
    </row>
    <row r="69" spans="1:52" s="112" customFormat="1" ht="24">
      <c r="A69" s="79" t="s">
        <v>159</v>
      </c>
      <c r="B69" s="143">
        <v>2</v>
      </c>
      <c r="C69" s="131"/>
      <c r="D69" s="304"/>
      <c r="E69" s="134"/>
      <c r="F69" s="346"/>
      <c r="G69" s="321"/>
      <c r="H69" s="127"/>
      <c r="I69" s="127"/>
      <c r="J69" s="127"/>
      <c r="K69" s="127"/>
      <c r="L69" s="127"/>
      <c r="M69" s="127"/>
      <c r="N69" s="127"/>
      <c r="O69" s="127"/>
      <c r="P69" s="127"/>
      <c r="Q69" s="127"/>
      <c r="R69" s="127"/>
      <c r="S69" s="127"/>
      <c r="T69" s="127"/>
      <c r="U69" s="127"/>
      <c r="V69" s="127"/>
      <c r="W69" s="127"/>
      <c r="X69" s="127"/>
      <c r="Y69" s="127"/>
      <c r="Z69" s="127"/>
      <c r="AA69" s="128"/>
      <c r="AB69" s="128"/>
      <c r="AC69" s="128"/>
      <c r="AD69" s="128"/>
      <c r="AE69" s="128"/>
      <c r="AF69" s="128"/>
      <c r="AG69" s="128"/>
      <c r="AH69" s="128"/>
      <c r="AI69" s="128"/>
      <c r="AJ69" s="128"/>
      <c r="AK69" s="128"/>
      <c r="AL69" s="128"/>
      <c r="AM69" s="128"/>
      <c r="AN69" s="128"/>
      <c r="AO69" s="130"/>
      <c r="AP69" s="130"/>
      <c r="AQ69" s="127"/>
      <c r="AR69" s="127"/>
      <c r="AS69" s="127"/>
      <c r="AT69" s="127"/>
      <c r="AU69" s="127"/>
      <c r="AV69" s="127"/>
      <c r="AW69" s="127"/>
      <c r="AX69" s="127"/>
      <c r="AY69" s="127"/>
      <c r="AZ69" s="127"/>
    </row>
    <row r="70" spans="1:52" s="112" customFormat="1" ht="24">
      <c r="A70" s="79" t="s">
        <v>160</v>
      </c>
      <c r="B70" s="143">
        <v>2</v>
      </c>
      <c r="C70" s="131"/>
      <c r="D70" s="304"/>
      <c r="E70" s="134"/>
      <c r="F70" s="346"/>
      <c r="G70" s="321"/>
      <c r="H70" s="127"/>
      <c r="I70" s="127"/>
      <c r="J70" s="127"/>
      <c r="K70" s="127"/>
      <c r="L70" s="127"/>
      <c r="M70" s="127"/>
      <c r="N70" s="127"/>
      <c r="O70" s="127"/>
      <c r="P70" s="127"/>
      <c r="Q70" s="127"/>
      <c r="R70" s="127"/>
      <c r="S70" s="127"/>
      <c r="T70" s="127"/>
      <c r="U70" s="127"/>
      <c r="V70" s="127"/>
      <c r="W70" s="127"/>
      <c r="X70" s="127"/>
      <c r="Y70" s="127"/>
      <c r="Z70" s="127"/>
      <c r="AA70" s="128"/>
      <c r="AB70" s="128"/>
      <c r="AC70" s="128"/>
      <c r="AD70" s="128"/>
      <c r="AE70" s="128"/>
      <c r="AF70" s="128"/>
      <c r="AG70" s="128"/>
      <c r="AH70" s="128"/>
      <c r="AI70" s="128"/>
      <c r="AJ70" s="128"/>
      <c r="AK70" s="128"/>
      <c r="AL70" s="128"/>
      <c r="AM70" s="128"/>
      <c r="AN70" s="128"/>
      <c r="AO70" s="130"/>
      <c r="AP70" s="130"/>
      <c r="AQ70" s="127"/>
      <c r="AR70" s="127"/>
      <c r="AS70" s="127"/>
      <c r="AT70" s="127"/>
      <c r="AU70" s="127"/>
      <c r="AV70" s="127"/>
      <c r="AW70" s="127"/>
      <c r="AX70" s="127"/>
      <c r="AY70" s="127"/>
      <c r="AZ70" s="127"/>
    </row>
    <row r="71" spans="1:52" s="112" customFormat="1" ht="36">
      <c r="A71" s="84" t="s">
        <v>161</v>
      </c>
      <c r="B71" s="143">
        <v>2</v>
      </c>
      <c r="C71" s="131"/>
      <c r="D71" s="304"/>
      <c r="E71" s="134"/>
      <c r="F71" s="346"/>
      <c r="G71" s="321"/>
      <c r="H71" s="127"/>
      <c r="I71" s="127"/>
      <c r="J71" s="127"/>
      <c r="K71" s="127"/>
      <c r="L71" s="127"/>
      <c r="M71" s="127"/>
      <c r="N71" s="127"/>
      <c r="O71" s="127"/>
      <c r="P71" s="127"/>
      <c r="Q71" s="127"/>
      <c r="R71" s="127"/>
      <c r="S71" s="127"/>
      <c r="T71" s="127"/>
      <c r="U71" s="127"/>
      <c r="V71" s="127"/>
      <c r="W71" s="127"/>
      <c r="X71" s="127"/>
      <c r="Y71" s="127"/>
      <c r="Z71" s="127"/>
      <c r="AA71" s="128"/>
      <c r="AB71" s="128"/>
      <c r="AC71" s="128"/>
      <c r="AD71" s="128"/>
      <c r="AE71" s="128"/>
      <c r="AF71" s="128"/>
      <c r="AG71" s="128"/>
      <c r="AH71" s="128"/>
      <c r="AI71" s="128"/>
      <c r="AJ71" s="128"/>
      <c r="AK71" s="128"/>
      <c r="AL71" s="128"/>
      <c r="AM71" s="128"/>
      <c r="AN71" s="128"/>
      <c r="AO71" s="130"/>
      <c r="AP71" s="130"/>
      <c r="AQ71" s="127"/>
      <c r="AR71" s="127"/>
      <c r="AS71" s="127"/>
      <c r="AT71" s="127"/>
      <c r="AU71" s="127"/>
      <c r="AV71" s="127"/>
      <c r="AW71" s="127"/>
      <c r="AX71" s="127"/>
      <c r="AY71" s="127"/>
      <c r="AZ71" s="127"/>
    </row>
    <row r="72" spans="1:52" s="112" customFormat="1" ht="60">
      <c r="A72" s="79" t="s">
        <v>311</v>
      </c>
      <c r="B72" s="143">
        <v>2</v>
      </c>
      <c r="C72" s="131"/>
      <c r="D72" s="304"/>
      <c r="E72" s="134"/>
      <c r="F72" s="346"/>
      <c r="G72" s="321"/>
      <c r="H72" s="127"/>
      <c r="I72" s="127"/>
      <c r="J72" s="127"/>
      <c r="K72" s="127"/>
      <c r="L72" s="127"/>
      <c r="M72" s="127"/>
      <c r="N72" s="127"/>
      <c r="O72" s="127"/>
      <c r="P72" s="127"/>
      <c r="Q72" s="127"/>
      <c r="R72" s="127"/>
      <c r="S72" s="127"/>
      <c r="T72" s="127"/>
      <c r="U72" s="127"/>
      <c r="V72" s="127"/>
      <c r="W72" s="127"/>
      <c r="X72" s="127"/>
      <c r="Y72" s="127"/>
      <c r="Z72" s="127"/>
      <c r="AA72" s="128"/>
      <c r="AB72" s="128"/>
      <c r="AC72" s="128"/>
      <c r="AD72" s="128"/>
      <c r="AE72" s="128"/>
      <c r="AF72" s="128"/>
      <c r="AG72" s="128"/>
      <c r="AH72" s="128"/>
      <c r="AI72" s="128"/>
      <c r="AJ72" s="128"/>
      <c r="AK72" s="128"/>
      <c r="AL72" s="128"/>
      <c r="AM72" s="128"/>
      <c r="AN72" s="128"/>
      <c r="AO72" s="130"/>
      <c r="AP72" s="130"/>
      <c r="AQ72" s="127"/>
      <c r="AR72" s="127"/>
      <c r="AS72" s="127"/>
      <c r="AT72" s="127"/>
      <c r="AU72" s="127"/>
      <c r="AV72" s="127"/>
      <c r="AW72" s="127"/>
      <c r="AX72" s="127"/>
      <c r="AY72" s="127"/>
      <c r="AZ72" s="127"/>
    </row>
    <row r="73" spans="1:52" s="126" customFormat="1" ht="108">
      <c r="A73" s="84" t="s">
        <v>293</v>
      </c>
      <c r="B73" s="143">
        <v>2</v>
      </c>
      <c r="C73" s="131"/>
      <c r="D73" s="304"/>
      <c r="E73" s="134"/>
      <c r="F73" s="346"/>
      <c r="G73" s="321"/>
      <c r="H73" s="127"/>
      <c r="I73" s="127"/>
      <c r="J73" s="127"/>
      <c r="K73" s="127"/>
      <c r="L73" s="127"/>
      <c r="M73" s="127"/>
      <c r="N73" s="127"/>
      <c r="O73" s="127"/>
      <c r="P73" s="127"/>
      <c r="Q73" s="127"/>
      <c r="R73" s="127"/>
      <c r="S73" s="127"/>
      <c r="T73" s="127"/>
      <c r="U73" s="127"/>
      <c r="V73" s="127"/>
      <c r="W73" s="127"/>
      <c r="X73" s="127"/>
      <c r="Y73" s="127"/>
      <c r="Z73" s="127"/>
      <c r="AA73" s="128"/>
      <c r="AB73" s="128"/>
      <c r="AC73" s="128"/>
      <c r="AD73" s="128"/>
      <c r="AE73" s="128"/>
      <c r="AF73" s="128"/>
      <c r="AG73" s="128"/>
      <c r="AH73" s="128"/>
      <c r="AI73" s="128"/>
      <c r="AJ73" s="128"/>
      <c r="AK73" s="128"/>
      <c r="AL73" s="128"/>
      <c r="AM73" s="128"/>
      <c r="AN73" s="128"/>
      <c r="AO73" s="130"/>
      <c r="AP73" s="130"/>
      <c r="AQ73" s="127"/>
      <c r="AR73" s="127"/>
      <c r="AS73" s="127"/>
      <c r="AT73" s="127"/>
      <c r="AU73" s="127"/>
      <c r="AV73" s="127"/>
      <c r="AW73" s="127"/>
      <c r="AX73" s="127"/>
      <c r="AY73" s="127"/>
      <c r="AZ73" s="127"/>
    </row>
    <row r="74" spans="1:52" s="112" customFormat="1" ht="24">
      <c r="A74" s="84" t="s">
        <v>162</v>
      </c>
      <c r="B74" s="143">
        <v>2</v>
      </c>
      <c r="C74" s="131"/>
      <c r="D74" s="304"/>
      <c r="E74" s="134"/>
      <c r="F74" s="346"/>
      <c r="G74" s="321"/>
      <c r="H74" s="127"/>
      <c r="I74" s="127"/>
      <c r="J74" s="127"/>
      <c r="K74" s="127"/>
      <c r="L74" s="127"/>
      <c r="M74" s="127"/>
      <c r="N74" s="127"/>
      <c r="O74" s="127"/>
      <c r="P74" s="127"/>
      <c r="Q74" s="127"/>
      <c r="R74" s="127"/>
      <c r="S74" s="127"/>
      <c r="T74" s="127"/>
      <c r="U74" s="127"/>
      <c r="V74" s="127"/>
      <c r="W74" s="127"/>
      <c r="X74" s="127"/>
      <c r="Y74" s="127"/>
      <c r="Z74" s="127"/>
      <c r="AA74" s="128"/>
      <c r="AB74" s="128"/>
      <c r="AC74" s="128"/>
      <c r="AD74" s="128"/>
      <c r="AE74" s="128"/>
      <c r="AF74" s="128"/>
      <c r="AG74" s="128"/>
      <c r="AH74" s="128"/>
      <c r="AI74" s="128"/>
      <c r="AJ74" s="128"/>
      <c r="AK74" s="128"/>
      <c r="AL74" s="128"/>
      <c r="AM74" s="128"/>
      <c r="AN74" s="128"/>
      <c r="AO74" s="130"/>
      <c r="AP74" s="130"/>
      <c r="AQ74" s="127"/>
      <c r="AR74" s="127"/>
      <c r="AS74" s="127"/>
      <c r="AT74" s="127"/>
      <c r="AU74" s="127"/>
      <c r="AV74" s="127"/>
      <c r="AW74" s="127"/>
      <c r="AX74" s="127"/>
      <c r="AY74" s="127"/>
      <c r="AZ74" s="127"/>
    </row>
    <row r="75" spans="1:52" s="112" customFormat="1">
      <c r="A75" s="173" t="s">
        <v>26</v>
      </c>
      <c r="B75" s="187"/>
      <c r="C75" s="203"/>
      <c r="D75" s="309"/>
      <c r="E75" s="208"/>
      <c r="F75" s="346"/>
      <c r="G75" s="324"/>
      <c r="H75" s="127"/>
      <c r="I75" s="127"/>
      <c r="J75" s="127"/>
      <c r="K75" s="127"/>
      <c r="L75" s="127"/>
      <c r="M75" s="127"/>
      <c r="N75" s="127"/>
      <c r="O75" s="127"/>
      <c r="P75" s="127"/>
      <c r="Q75" s="127"/>
      <c r="R75" s="127"/>
      <c r="S75" s="127"/>
      <c r="T75" s="127"/>
      <c r="U75" s="127"/>
      <c r="V75" s="127"/>
      <c r="W75" s="127"/>
      <c r="X75" s="127"/>
      <c r="Y75" s="127"/>
      <c r="Z75" s="127"/>
      <c r="AA75" s="128"/>
      <c r="AB75" s="128"/>
      <c r="AC75" s="128"/>
      <c r="AD75" s="128"/>
      <c r="AE75" s="128"/>
      <c r="AF75" s="128"/>
      <c r="AG75" s="128"/>
      <c r="AH75" s="128"/>
      <c r="AI75" s="128"/>
      <c r="AJ75" s="128"/>
      <c r="AK75" s="128"/>
      <c r="AL75" s="128"/>
      <c r="AM75" s="128"/>
      <c r="AN75" s="128"/>
      <c r="AO75" s="130"/>
      <c r="AP75" s="130"/>
      <c r="AQ75" s="127"/>
      <c r="AR75" s="127"/>
      <c r="AS75" s="127"/>
      <c r="AT75" s="127"/>
      <c r="AU75" s="127"/>
      <c r="AV75" s="127"/>
      <c r="AW75" s="127"/>
      <c r="AX75" s="127"/>
      <c r="AY75" s="127"/>
      <c r="AZ75" s="127"/>
    </row>
    <row r="76" spans="1:52" s="112" customFormat="1" ht="204">
      <c r="A76" s="79" t="s">
        <v>294</v>
      </c>
      <c r="B76" s="148">
        <v>3</v>
      </c>
      <c r="C76" s="220"/>
      <c r="D76" s="304"/>
      <c r="E76" s="134"/>
      <c r="F76" s="346"/>
      <c r="G76" s="321"/>
      <c r="H76" s="127"/>
      <c r="I76" s="127"/>
      <c r="J76" s="127"/>
      <c r="K76" s="127"/>
      <c r="L76" s="127"/>
      <c r="M76" s="127"/>
      <c r="N76" s="127"/>
      <c r="O76" s="127"/>
      <c r="P76" s="127"/>
      <c r="Q76" s="127"/>
      <c r="R76" s="127"/>
      <c r="S76" s="127"/>
      <c r="T76" s="127"/>
      <c r="U76" s="127"/>
      <c r="V76" s="127"/>
      <c r="W76" s="127"/>
      <c r="X76" s="127"/>
      <c r="Y76" s="127"/>
      <c r="Z76" s="127"/>
      <c r="AA76" s="128"/>
      <c r="AB76" s="128"/>
      <c r="AC76" s="128"/>
      <c r="AD76" s="128"/>
      <c r="AE76" s="128"/>
      <c r="AF76" s="128"/>
      <c r="AG76" s="128"/>
      <c r="AH76" s="128"/>
      <c r="AI76" s="128"/>
      <c r="AJ76" s="128"/>
      <c r="AK76" s="128"/>
      <c r="AL76" s="128"/>
      <c r="AM76" s="128"/>
      <c r="AN76" s="128"/>
      <c r="AO76" s="130"/>
      <c r="AP76" s="130"/>
      <c r="AQ76" s="127"/>
      <c r="AR76" s="127"/>
      <c r="AS76" s="127"/>
      <c r="AT76" s="127"/>
      <c r="AU76" s="127"/>
      <c r="AV76" s="127"/>
      <c r="AW76" s="127"/>
      <c r="AX76" s="127"/>
      <c r="AY76" s="127"/>
      <c r="AZ76" s="127"/>
    </row>
    <row r="77" spans="1:52" s="112" customFormat="1" ht="60">
      <c r="A77" s="96" t="s">
        <v>279</v>
      </c>
      <c r="B77" s="148">
        <v>3</v>
      </c>
      <c r="C77" s="220"/>
      <c r="D77" s="304"/>
      <c r="E77" s="134"/>
      <c r="F77" s="346"/>
      <c r="G77" s="321"/>
      <c r="H77" s="127"/>
      <c r="I77" s="127"/>
      <c r="J77" s="127"/>
      <c r="K77" s="127"/>
      <c r="L77" s="127"/>
      <c r="M77" s="127"/>
      <c r="N77" s="127"/>
      <c r="O77" s="127"/>
      <c r="P77" s="127"/>
      <c r="Q77" s="127"/>
      <c r="R77" s="127"/>
      <c r="S77" s="127"/>
      <c r="T77" s="127"/>
      <c r="U77" s="127"/>
      <c r="V77" s="127"/>
      <c r="W77" s="127"/>
      <c r="X77" s="127"/>
      <c r="Y77" s="127"/>
      <c r="Z77" s="127"/>
      <c r="AA77" s="128"/>
      <c r="AB77" s="128"/>
      <c r="AC77" s="128"/>
      <c r="AD77" s="128"/>
      <c r="AE77" s="128"/>
      <c r="AF77" s="128"/>
      <c r="AG77" s="128"/>
      <c r="AH77" s="128"/>
      <c r="AI77" s="128"/>
      <c r="AJ77" s="128"/>
      <c r="AK77" s="128"/>
      <c r="AL77" s="128"/>
      <c r="AM77" s="128"/>
      <c r="AN77" s="128"/>
      <c r="AO77" s="130"/>
      <c r="AP77" s="130"/>
      <c r="AQ77" s="127"/>
      <c r="AR77" s="127"/>
      <c r="AS77" s="127"/>
      <c r="AT77" s="127"/>
      <c r="AU77" s="127"/>
      <c r="AV77" s="127"/>
      <c r="AW77" s="127"/>
      <c r="AX77" s="127"/>
      <c r="AY77" s="127"/>
      <c r="AZ77" s="127"/>
    </row>
    <row r="78" spans="1:52" s="112" customFormat="1" ht="108">
      <c r="A78" s="104" t="s">
        <v>312</v>
      </c>
      <c r="B78" s="148">
        <v>3</v>
      </c>
      <c r="C78" s="220"/>
      <c r="D78" s="304"/>
      <c r="E78" s="134"/>
      <c r="F78" s="346"/>
      <c r="G78" s="321"/>
      <c r="H78" s="127"/>
      <c r="I78" s="127"/>
      <c r="J78" s="127"/>
      <c r="K78" s="127"/>
      <c r="L78" s="127"/>
      <c r="M78" s="127"/>
      <c r="N78" s="127"/>
      <c r="O78" s="127"/>
      <c r="P78" s="127"/>
      <c r="Q78" s="127"/>
      <c r="R78" s="127"/>
      <c r="S78" s="127"/>
      <c r="T78" s="127"/>
      <c r="U78" s="127"/>
      <c r="V78" s="127"/>
      <c r="W78" s="127"/>
      <c r="X78" s="127"/>
      <c r="Y78" s="127"/>
      <c r="Z78" s="127"/>
      <c r="AA78" s="128"/>
      <c r="AB78" s="128"/>
      <c r="AC78" s="128"/>
      <c r="AD78" s="128"/>
      <c r="AE78" s="128"/>
      <c r="AF78" s="128"/>
      <c r="AG78" s="128"/>
      <c r="AH78" s="128"/>
      <c r="AI78" s="128"/>
      <c r="AJ78" s="128"/>
      <c r="AK78" s="128"/>
      <c r="AL78" s="128"/>
      <c r="AM78" s="128"/>
      <c r="AN78" s="128"/>
      <c r="AO78" s="130"/>
      <c r="AP78" s="130"/>
      <c r="AQ78" s="127"/>
      <c r="AR78" s="127"/>
      <c r="AS78" s="127"/>
      <c r="AT78" s="127"/>
      <c r="AU78" s="127"/>
      <c r="AV78" s="127"/>
      <c r="AW78" s="127"/>
      <c r="AX78" s="127"/>
      <c r="AY78" s="127"/>
      <c r="AZ78" s="127"/>
    </row>
    <row r="79" spans="1:52" s="112" customFormat="1" ht="24">
      <c r="A79" s="96" t="s">
        <v>163</v>
      </c>
      <c r="B79" s="148">
        <v>3</v>
      </c>
      <c r="C79" s="220"/>
      <c r="D79" s="304"/>
      <c r="E79" s="134"/>
      <c r="F79" s="346"/>
      <c r="G79" s="321"/>
      <c r="H79" s="127"/>
      <c r="I79" s="127"/>
      <c r="J79" s="127"/>
      <c r="K79" s="127"/>
      <c r="L79" s="127"/>
      <c r="M79" s="127"/>
      <c r="N79" s="127"/>
      <c r="O79" s="127"/>
      <c r="P79" s="127"/>
      <c r="Q79" s="127"/>
      <c r="R79" s="127"/>
      <c r="S79" s="127"/>
      <c r="T79" s="127"/>
      <c r="U79" s="127"/>
      <c r="V79" s="127"/>
      <c r="W79" s="127"/>
      <c r="X79" s="127"/>
      <c r="Y79" s="127"/>
      <c r="Z79" s="127"/>
      <c r="AA79" s="128"/>
      <c r="AB79" s="128"/>
      <c r="AC79" s="128"/>
      <c r="AD79" s="128"/>
      <c r="AE79" s="128"/>
      <c r="AF79" s="128"/>
      <c r="AG79" s="128"/>
      <c r="AH79" s="128"/>
      <c r="AI79" s="128"/>
      <c r="AJ79" s="128"/>
      <c r="AK79" s="128"/>
      <c r="AL79" s="128"/>
      <c r="AM79" s="128"/>
      <c r="AN79" s="128"/>
      <c r="AO79" s="130"/>
      <c r="AP79" s="130"/>
      <c r="AQ79" s="127"/>
      <c r="AR79" s="127"/>
      <c r="AS79" s="127"/>
      <c r="AT79" s="127"/>
      <c r="AU79" s="127"/>
      <c r="AV79" s="127"/>
      <c r="AW79" s="127"/>
      <c r="AX79" s="127"/>
      <c r="AY79" s="127"/>
      <c r="AZ79" s="127"/>
    </row>
    <row r="80" spans="1:52" s="112" customFormat="1" ht="168">
      <c r="A80" s="96" t="s">
        <v>313</v>
      </c>
      <c r="B80" s="148">
        <v>3</v>
      </c>
      <c r="C80" s="220"/>
      <c r="D80" s="304"/>
      <c r="E80" s="134"/>
      <c r="F80" s="346"/>
      <c r="G80" s="321"/>
      <c r="H80" s="127"/>
      <c r="I80" s="127"/>
      <c r="J80" s="127"/>
      <c r="K80" s="127"/>
      <c r="L80" s="127"/>
      <c r="M80" s="127"/>
      <c r="N80" s="127"/>
      <c r="O80" s="127"/>
      <c r="P80" s="127"/>
      <c r="Q80" s="127"/>
      <c r="R80" s="127"/>
      <c r="S80" s="127"/>
      <c r="T80" s="127"/>
      <c r="U80" s="127"/>
      <c r="V80" s="127"/>
      <c r="W80" s="127"/>
      <c r="X80" s="127"/>
      <c r="Y80" s="127"/>
      <c r="Z80" s="127"/>
      <c r="AA80" s="128"/>
      <c r="AB80" s="128"/>
      <c r="AC80" s="128"/>
      <c r="AD80" s="128"/>
      <c r="AE80" s="128"/>
      <c r="AF80" s="128"/>
      <c r="AG80" s="128"/>
      <c r="AH80" s="128"/>
      <c r="AI80" s="128"/>
      <c r="AJ80" s="128"/>
      <c r="AK80" s="128"/>
      <c r="AL80" s="128"/>
      <c r="AM80" s="128"/>
      <c r="AN80" s="128"/>
      <c r="AO80" s="130"/>
      <c r="AP80" s="130"/>
      <c r="AQ80" s="127"/>
      <c r="AR80" s="127"/>
      <c r="AS80" s="127"/>
      <c r="AT80" s="127"/>
      <c r="AU80" s="127"/>
      <c r="AV80" s="127"/>
      <c r="AW80" s="127"/>
      <c r="AX80" s="127"/>
      <c r="AY80" s="127"/>
      <c r="AZ80" s="127"/>
    </row>
    <row r="81" spans="1:52" s="112" customFormat="1" ht="24">
      <c r="A81" s="125" t="s">
        <v>164</v>
      </c>
      <c r="B81" s="197">
        <v>3</v>
      </c>
      <c r="C81" s="220"/>
      <c r="D81" s="307"/>
      <c r="E81" s="135"/>
      <c r="F81" s="346"/>
      <c r="G81" s="323"/>
      <c r="H81" s="127"/>
      <c r="I81" s="127"/>
      <c r="J81" s="127"/>
      <c r="K81" s="127"/>
      <c r="L81" s="127"/>
      <c r="M81" s="127"/>
      <c r="N81" s="127"/>
      <c r="O81" s="127"/>
      <c r="P81" s="127"/>
      <c r="Q81" s="127"/>
      <c r="R81" s="127"/>
      <c r="S81" s="127"/>
      <c r="T81" s="127"/>
      <c r="U81" s="127"/>
      <c r="V81" s="127"/>
      <c r="W81" s="127"/>
      <c r="X81" s="127"/>
      <c r="Y81" s="127"/>
      <c r="Z81" s="127"/>
      <c r="AA81" s="128"/>
      <c r="AB81" s="128"/>
      <c r="AC81" s="128"/>
      <c r="AD81" s="128"/>
      <c r="AE81" s="128"/>
      <c r="AF81" s="128"/>
      <c r="AG81" s="128"/>
      <c r="AH81" s="128"/>
      <c r="AI81" s="128"/>
      <c r="AJ81" s="128"/>
      <c r="AK81" s="128"/>
      <c r="AL81" s="128"/>
      <c r="AM81" s="128"/>
      <c r="AN81" s="128"/>
      <c r="AO81" s="130"/>
      <c r="AP81" s="130"/>
      <c r="AQ81" s="127"/>
      <c r="AR81" s="127"/>
      <c r="AS81" s="127"/>
      <c r="AT81" s="127"/>
      <c r="AU81" s="127"/>
      <c r="AV81" s="127"/>
      <c r="AW81" s="127"/>
      <c r="AX81" s="127"/>
      <c r="AY81" s="127"/>
      <c r="AZ81" s="127"/>
    </row>
    <row r="82" spans="1:52" s="112" customFormat="1" ht="24">
      <c r="A82" s="244" t="s">
        <v>165</v>
      </c>
      <c r="B82" s="245">
        <v>3</v>
      </c>
      <c r="C82" s="220"/>
      <c r="D82" s="305"/>
      <c r="E82" s="221"/>
      <c r="F82" s="346"/>
      <c r="G82" s="321"/>
      <c r="H82" s="127"/>
      <c r="I82" s="127"/>
      <c r="J82" s="127"/>
      <c r="K82" s="127"/>
      <c r="L82" s="127"/>
      <c r="M82" s="127"/>
      <c r="N82" s="127"/>
      <c r="O82" s="127"/>
      <c r="P82" s="127"/>
      <c r="Q82" s="127"/>
      <c r="R82" s="127"/>
      <c r="S82" s="127"/>
      <c r="T82" s="127"/>
      <c r="U82" s="127"/>
      <c r="V82" s="127"/>
      <c r="W82" s="127"/>
      <c r="X82" s="127"/>
      <c r="Y82" s="127"/>
      <c r="Z82" s="127"/>
      <c r="AA82" s="128"/>
      <c r="AB82" s="128"/>
      <c r="AC82" s="128"/>
      <c r="AD82" s="128"/>
      <c r="AE82" s="128"/>
      <c r="AF82" s="128"/>
      <c r="AG82" s="128"/>
      <c r="AH82" s="128"/>
      <c r="AI82" s="128"/>
      <c r="AJ82" s="128"/>
      <c r="AK82" s="128"/>
      <c r="AL82" s="128"/>
      <c r="AM82" s="128"/>
      <c r="AN82" s="128"/>
      <c r="AO82" s="130"/>
      <c r="AP82" s="130"/>
      <c r="AQ82" s="127"/>
      <c r="AR82" s="127"/>
      <c r="AS82" s="127"/>
      <c r="AT82" s="127"/>
      <c r="AU82" s="127"/>
      <c r="AV82" s="127"/>
      <c r="AW82" s="127"/>
      <c r="AX82" s="127"/>
      <c r="AY82" s="127"/>
      <c r="AZ82" s="127"/>
    </row>
    <row r="83" spans="1:52" s="112" customFormat="1">
      <c r="A83" s="176" t="s">
        <v>166</v>
      </c>
      <c r="B83" s="154">
        <v>3</v>
      </c>
      <c r="C83" s="220"/>
      <c r="D83" s="308"/>
      <c r="E83" s="132"/>
      <c r="F83" s="346"/>
      <c r="G83" s="325"/>
      <c r="H83" s="127"/>
      <c r="I83" s="127"/>
      <c r="J83" s="127"/>
      <c r="K83" s="127"/>
      <c r="L83" s="127"/>
      <c r="M83" s="127"/>
      <c r="N83" s="127"/>
      <c r="O83" s="127"/>
      <c r="P83" s="127"/>
      <c r="Q83" s="127"/>
      <c r="R83" s="127"/>
      <c r="S83" s="127"/>
      <c r="T83" s="127"/>
      <c r="U83" s="127"/>
      <c r="V83" s="127"/>
      <c r="W83" s="127"/>
      <c r="X83" s="127"/>
      <c r="Y83" s="127"/>
      <c r="Z83" s="127"/>
      <c r="AA83" s="128"/>
      <c r="AB83" s="128"/>
      <c r="AC83" s="128"/>
      <c r="AD83" s="128"/>
      <c r="AE83" s="128"/>
      <c r="AF83" s="128"/>
      <c r="AG83" s="128"/>
      <c r="AH83" s="128"/>
      <c r="AI83" s="128"/>
      <c r="AJ83" s="128"/>
      <c r="AK83" s="128"/>
      <c r="AL83" s="128"/>
      <c r="AM83" s="128"/>
      <c r="AN83" s="128"/>
      <c r="AO83" s="130"/>
      <c r="AP83" s="130"/>
      <c r="AQ83" s="127"/>
      <c r="AR83" s="127"/>
      <c r="AS83" s="127"/>
      <c r="AT83" s="127"/>
      <c r="AU83" s="127"/>
      <c r="AV83" s="127"/>
      <c r="AW83" s="127"/>
      <c r="AX83" s="127"/>
      <c r="AY83" s="127"/>
      <c r="AZ83" s="127"/>
    </row>
    <row r="84" spans="1:52" s="112" customFormat="1">
      <c r="A84" s="101" t="s">
        <v>167</v>
      </c>
      <c r="B84" s="148">
        <v>3</v>
      </c>
      <c r="C84" s="220"/>
      <c r="D84" s="304"/>
      <c r="E84" s="134"/>
      <c r="F84" s="346"/>
      <c r="G84" s="321"/>
      <c r="H84" s="127"/>
      <c r="I84" s="127"/>
      <c r="J84" s="127"/>
      <c r="K84" s="127"/>
      <c r="L84" s="127"/>
      <c r="M84" s="127"/>
      <c r="N84" s="127"/>
      <c r="O84" s="127"/>
      <c r="P84" s="127"/>
      <c r="Q84" s="127"/>
      <c r="R84" s="127"/>
      <c r="S84" s="127"/>
      <c r="T84" s="127"/>
      <c r="U84" s="127"/>
      <c r="V84" s="127"/>
      <c r="W84" s="127"/>
      <c r="X84" s="127"/>
      <c r="Y84" s="127"/>
      <c r="Z84" s="127"/>
      <c r="AA84" s="128"/>
      <c r="AB84" s="128"/>
      <c r="AC84" s="128"/>
      <c r="AD84" s="128"/>
      <c r="AE84" s="128"/>
      <c r="AF84" s="128"/>
      <c r="AG84" s="128"/>
      <c r="AH84" s="128"/>
      <c r="AI84" s="128"/>
      <c r="AJ84" s="128"/>
      <c r="AK84" s="128"/>
      <c r="AL84" s="128"/>
      <c r="AM84" s="128"/>
      <c r="AN84" s="128"/>
      <c r="AO84" s="130"/>
      <c r="AP84" s="130"/>
      <c r="AQ84" s="127"/>
      <c r="AR84" s="127"/>
      <c r="AS84" s="127"/>
      <c r="AT84" s="127"/>
      <c r="AU84" s="127"/>
      <c r="AV84" s="127"/>
      <c r="AW84" s="127"/>
      <c r="AX84" s="127"/>
      <c r="AY84" s="127"/>
      <c r="AZ84" s="127"/>
    </row>
    <row r="85" spans="1:52" s="112" customFormat="1" ht="24">
      <c r="A85" s="244" t="s">
        <v>375</v>
      </c>
      <c r="B85" s="237">
        <v>3</v>
      </c>
      <c r="C85" s="220"/>
      <c r="D85" s="305"/>
      <c r="E85" s="221"/>
      <c r="F85" s="346"/>
      <c r="G85" s="329"/>
      <c r="H85" s="127"/>
      <c r="I85" s="127"/>
      <c r="J85" s="127"/>
      <c r="K85" s="127"/>
      <c r="L85" s="127"/>
      <c r="M85" s="127"/>
      <c r="N85" s="127"/>
      <c r="O85" s="127"/>
      <c r="P85" s="127"/>
      <c r="Q85" s="127"/>
      <c r="R85" s="127"/>
      <c r="S85" s="127"/>
      <c r="T85" s="127"/>
      <c r="U85" s="127"/>
      <c r="V85" s="127"/>
      <c r="W85" s="127"/>
      <c r="X85" s="127"/>
      <c r="Y85" s="127"/>
      <c r="Z85" s="127"/>
      <c r="AA85" s="128"/>
      <c r="AB85" s="128"/>
      <c r="AC85" s="128"/>
      <c r="AD85" s="128"/>
      <c r="AE85" s="128"/>
      <c r="AF85" s="128"/>
      <c r="AG85" s="128"/>
      <c r="AH85" s="128"/>
      <c r="AI85" s="128"/>
      <c r="AJ85" s="128"/>
      <c r="AK85" s="128"/>
      <c r="AL85" s="128"/>
      <c r="AM85" s="128"/>
      <c r="AN85" s="128"/>
      <c r="AO85" s="130"/>
      <c r="AP85" s="130"/>
      <c r="AQ85" s="127"/>
      <c r="AR85" s="127"/>
      <c r="AS85" s="127"/>
      <c r="AT85" s="127"/>
      <c r="AU85" s="127"/>
      <c r="AV85" s="127"/>
      <c r="AW85" s="127"/>
      <c r="AX85" s="127"/>
      <c r="AY85" s="127"/>
      <c r="AZ85" s="127"/>
    </row>
    <row r="86" spans="1:52" s="112" customFormat="1">
      <c r="A86" s="223" t="s">
        <v>336</v>
      </c>
      <c r="B86" s="241">
        <v>6</v>
      </c>
      <c r="C86" s="131"/>
      <c r="D86" s="305"/>
      <c r="E86" s="221"/>
      <c r="F86" s="346"/>
      <c r="G86" s="321"/>
      <c r="H86" s="127"/>
      <c r="I86" s="127"/>
      <c r="J86" s="127"/>
      <c r="K86" s="127"/>
      <c r="L86" s="127"/>
      <c r="M86" s="127"/>
      <c r="N86" s="127"/>
      <c r="O86" s="127"/>
      <c r="P86" s="127"/>
      <c r="Q86" s="127"/>
      <c r="R86" s="127"/>
      <c r="S86" s="127"/>
      <c r="T86" s="127"/>
      <c r="U86" s="127"/>
      <c r="V86" s="127"/>
      <c r="W86" s="127"/>
      <c r="X86" s="127"/>
      <c r="Y86" s="127"/>
      <c r="Z86" s="127"/>
      <c r="AA86" s="128"/>
      <c r="AB86" s="128"/>
      <c r="AC86" s="128"/>
      <c r="AD86" s="128"/>
      <c r="AE86" s="128"/>
      <c r="AF86" s="128"/>
      <c r="AG86" s="128"/>
      <c r="AH86" s="128"/>
      <c r="AI86" s="128"/>
      <c r="AJ86" s="128"/>
      <c r="AK86" s="128"/>
      <c r="AL86" s="128"/>
      <c r="AM86" s="128"/>
      <c r="AN86" s="128"/>
      <c r="AO86" s="130"/>
      <c r="AP86" s="130"/>
      <c r="AQ86" s="127"/>
      <c r="AR86" s="127"/>
      <c r="AS86" s="127"/>
      <c r="AT86" s="127"/>
      <c r="AU86" s="127"/>
      <c r="AV86" s="127"/>
      <c r="AW86" s="127"/>
      <c r="AX86" s="127"/>
      <c r="AY86" s="127"/>
      <c r="AZ86" s="127"/>
    </row>
    <row r="87" spans="1:52" s="112" customFormat="1">
      <c r="A87" s="223" t="s">
        <v>168</v>
      </c>
      <c r="B87" s="241">
        <v>6</v>
      </c>
      <c r="C87" s="131"/>
      <c r="D87" s="305"/>
      <c r="E87" s="221"/>
      <c r="F87" s="346"/>
      <c r="G87" s="321"/>
      <c r="H87" s="127"/>
      <c r="I87" s="127"/>
      <c r="J87" s="127"/>
      <c r="K87" s="127"/>
      <c r="L87" s="127"/>
      <c r="M87" s="127"/>
      <c r="N87" s="127"/>
      <c r="O87" s="127"/>
      <c r="P87" s="127"/>
      <c r="Q87" s="127"/>
      <c r="R87" s="127"/>
      <c r="S87" s="127"/>
      <c r="T87" s="127"/>
      <c r="U87" s="127"/>
      <c r="V87" s="127"/>
      <c r="W87" s="127"/>
      <c r="X87" s="127"/>
      <c r="Y87" s="127"/>
      <c r="Z87" s="127"/>
      <c r="AA87" s="128"/>
      <c r="AB87" s="128"/>
      <c r="AC87" s="128"/>
      <c r="AD87" s="128"/>
      <c r="AE87" s="128"/>
      <c r="AF87" s="128"/>
      <c r="AG87" s="128"/>
      <c r="AH87" s="128"/>
      <c r="AI87" s="128"/>
      <c r="AJ87" s="128"/>
      <c r="AK87" s="128"/>
      <c r="AL87" s="128"/>
      <c r="AM87" s="128"/>
      <c r="AN87" s="128"/>
      <c r="AO87" s="130"/>
      <c r="AP87" s="130"/>
      <c r="AQ87" s="127"/>
      <c r="AR87" s="127"/>
      <c r="AS87" s="127"/>
      <c r="AT87" s="127"/>
      <c r="AU87" s="127"/>
      <c r="AV87" s="127"/>
      <c r="AW87" s="127"/>
      <c r="AX87" s="127"/>
      <c r="AY87" s="127"/>
      <c r="AZ87" s="127"/>
    </row>
    <row r="88" spans="1:52" s="112" customFormat="1">
      <c r="A88" s="223" t="s">
        <v>169</v>
      </c>
      <c r="B88" s="241">
        <v>6</v>
      </c>
      <c r="C88" s="131"/>
      <c r="D88" s="305"/>
      <c r="E88" s="221"/>
      <c r="F88" s="346"/>
      <c r="G88" s="321"/>
      <c r="H88" s="127"/>
      <c r="I88" s="127"/>
      <c r="J88" s="127"/>
      <c r="K88" s="127"/>
      <c r="L88" s="127"/>
      <c r="M88" s="127"/>
      <c r="N88" s="127"/>
      <c r="O88" s="127"/>
      <c r="P88" s="127"/>
      <c r="Q88" s="127"/>
      <c r="R88" s="127"/>
      <c r="S88" s="127"/>
      <c r="T88" s="127"/>
      <c r="U88" s="127"/>
      <c r="V88" s="127"/>
      <c r="W88" s="127"/>
      <c r="X88" s="127"/>
      <c r="Y88" s="127"/>
      <c r="Z88" s="127"/>
      <c r="AA88" s="128"/>
      <c r="AB88" s="128"/>
      <c r="AC88" s="128"/>
      <c r="AD88" s="128"/>
      <c r="AE88" s="128"/>
      <c r="AF88" s="128"/>
      <c r="AG88" s="128"/>
      <c r="AH88" s="128"/>
      <c r="AI88" s="128"/>
      <c r="AJ88" s="128"/>
      <c r="AK88" s="128"/>
      <c r="AL88" s="128"/>
      <c r="AM88" s="128"/>
      <c r="AN88" s="128"/>
      <c r="AO88" s="130"/>
      <c r="AP88" s="130"/>
      <c r="AQ88" s="127"/>
      <c r="AR88" s="127"/>
      <c r="AS88" s="127"/>
      <c r="AT88" s="127"/>
      <c r="AU88" s="127"/>
      <c r="AV88" s="127"/>
      <c r="AW88" s="127"/>
      <c r="AX88" s="127"/>
      <c r="AY88" s="127"/>
      <c r="AZ88" s="127"/>
    </row>
    <row r="89" spans="1:52" s="112" customFormat="1" ht="24">
      <c r="A89" s="223" t="s">
        <v>170</v>
      </c>
      <c r="B89" s="241">
        <v>6</v>
      </c>
      <c r="C89" s="131"/>
      <c r="D89" s="305"/>
      <c r="E89" s="221"/>
      <c r="F89" s="346"/>
      <c r="G89" s="321"/>
      <c r="H89" s="127"/>
      <c r="I89" s="127"/>
      <c r="J89" s="127"/>
      <c r="K89" s="127"/>
      <c r="L89" s="127"/>
      <c r="M89" s="127"/>
      <c r="N89" s="127"/>
      <c r="O89" s="127"/>
      <c r="P89" s="127"/>
      <c r="Q89" s="127"/>
      <c r="R89" s="127"/>
      <c r="S89" s="127"/>
      <c r="T89" s="127"/>
      <c r="U89" s="127"/>
      <c r="V89" s="127"/>
      <c r="W89" s="127"/>
      <c r="X89" s="127"/>
      <c r="Y89" s="127"/>
      <c r="Z89" s="127"/>
      <c r="AA89" s="128"/>
      <c r="AB89" s="128"/>
      <c r="AC89" s="128"/>
      <c r="AD89" s="128"/>
      <c r="AE89" s="128"/>
      <c r="AF89" s="128"/>
      <c r="AG89" s="128"/>
      <c r="AH89" s="128"/>
      <c r="AI89" s="128"/>
      <c r="AJ89" s="128"/>
      <c r="AK89" s="128"/>
      <c r="AL89" s="128"/>
      <c r="AM89" s="128"/>
      <c r="AN89" s="128"/>
      <c r="AO89" s="130"/>
      <c r="AP89" s="130"/>
      <c r="AQ89" s="127"/>
      <c r="AR89" s="127"/>
      <c r="AS89" s="127"/>
      <c r="AT89" s="127"/>
      <c r="AU89" s="127"/>
      <c r="AV89" s="127"/>
      <c r="AW89" s="127"/>
      <c r="AX89" s="127"/>
      <c r="AY89" s="127"/>
      <c r="AZ89" s="127"/>
    </row>
    <row r="90" spans="1:52" s="112" customFormat="1">
      <c r="A90" s="223" t="s">
        <v>171</v>
      </c>
      <c r="B90" s="241">
        <v>6</v>
      </c>
      <c r="C90" s="131"/>
      <c r="D90" s="305"/>
      <c r="E90" s="221"/>
      <c r="F90" s="346"/>
      <c r="G90" s="321"/>
      <c r="H90" s="127"/>
      <c r="I90" s="127"/>
      <c r="J90" s="127"/>
      <c r="K90" s="127"/>
      <c r="L90" s="127"/>
      <c r="M90" s="127"/>
      <c r="N90" s="127"/>
      <c r="O90" s="127"/>
      <c r="P90" s="127"/>
      <c r="Q90" s="127"/>
      <c r="R90" s="127"/>
      <c r="S90" s="127"/>
      <c r="T90" s="127"/>
      <c r="U90" s="127"/>
      <c r="V90" s="127"/>
      <c r="W90" s="127"/>
      <c r="X90" s="127"/>
      <c r="Y90" s="127"/>
      <c r="Z90" s="127"/>
      <c r="AA90" s="128"/>
      <c r="AB90" s="128"/>
      <c r="AC90" s="128"/>
      <c r="AD90" s="128"/>
      <c r="AE90" s="128"/>
      <c r="AF90" s="128"/>
      <c r="AG90" s="128"/>
      <c r="AH90" s="128"/>
      <c r="AI90" s="128"/>
      <c r="AJ90" s="128"/>
      <c r="AK90" s="128"/>
      <c r="AL90" s="128"/>
      <c r="AM90" s="128"/>
      <c r="AN90" s="128"/>
      <c r="AO90" s="130"/>
      <c r="AP90" s="130"/>
      <c r="AQ90" s="127"/>
      <c r="AR90" s="127"/>
      <c r="AS90" s="127"/>
      <c r="AT90" s="127"/>
      <c r="AU90" s="127"/>
      <c r="AV90" s="127"/>
      <c r="AW90" s="127"/>
      <c r="AX90" s="127"/>
      <c r="AY90" s="127"/>
      <c r="AZ90" s="127"/>
    </row>
    <row r="91" spans="1:52" s="112" customFormat="1" ht="72">
      <c r="A91" s="227" t="s">
        <v>381</v>
      </c>
      <c r="B91" s="246">
        <v>6</v>
      </c>
      <c r="C91" s="131"/>
      <c r="D91" s="305"/>
      <c r="E91" s="221"/>
      <c r="F91" s="346"/>
      <c r="G91" s="321"/>
      <c r="H91" s="127"/>
      <c r="I91" s="127"/>
      <c r="J91" s="127"/>
      <c r="K91" s="127"/>
      <c r="L91" s="127"/>
      <c r="M91" s="127"/>
      <c r="N91" s="127"/>
      <c r="O91" s="127"/>
      <c r="P91" s="127"/>
      <c r="Q91" s="127"/>
      <c r="R91" s="127"/>
      <c r="S91" s="127"/>
      <c r="T91" s="127"/>
      <c r="U91" s="127"/>
      <c r="V91" s="127"/>
      <c r="W91" s="127"/>
      <c r="X91" s="127"/>
      <c r="Y91" s="127"/>
      <c r="Z91" s="127"/>
      <c r="AA91" s="128"/>
      <c r="AB91" s="128"/>
      <c r="AC91" s="128"/>
      <c r="AD91" s="128"/>
      <c r="AE91" s="128"/>
      <c r="AF91" s="128"/>
      <c r="AG91" s="128"/>
      <c r="AH91" s="128"/>
      <c r="AI91" s="128"/>
      <c r="AJ91" s="128"/>
      <c r="AK91" s="128"/>
      <c r="AL91" s="128"/>
      <c r="AM91" s="128"/>
      <c r="AN91" s="128"/>
      <c r="AO91" s="130"/>
      <c r="AP91" s="130"/>
      <c r="AQ91" s="127"/>
      <c r="AR91" s="127"/>
      <c r="AS91" s="127"/>
      <c r="AT91" s="127"/>
      <c r="AU91" s="127"/>
      <c r="AV91" s="127"/>
      <c r="AW91" s="127"/>
      <c r="AX91" s="127"/>
      <c r="AY91" s="127"/>
      <c r="AZ91" s="127"/>
    </row>
    <row r="92" spans="1:52" s="112" customFormat="1" ht="120">
      <c r="A92" s="124" t="s">
        <v>376</v>
      </c>
      <c r="B92" s="148">
        <v>3</v>
      </c>
      <c r="C92" s="220"/>
      <c r="D92" s="304"/>
      <c r="E92" s="134"/>
      <c r="F92" s="346"/>
      <c r="G92" s="321"/>
      <c r="H92" s="127"/>
      <c r="I92" s="127"/>
      <c r="J92" s="127"/>
      <c r="K92" s="127"/>
      <c r="L92" s="127"/>
      <c r="M92" s="127"/>
      <c r="N92" s="127"/>
      <c r="O92" s="127"/>
      <c r="P92" s="127"/>
      <c r="Q92" s="127"/>
      <c r="R92" s="127"/>
      <c r="S92" s="127"/>
      <c r="T92" s="127"/>
      <c r="U92" s="127"/>
      <c r="V92" s="127"/>
      <c r="W92" s="127"/>
      <c r="X92" s="127"/>
      <c r="Y92" s="127"/>
      <c r="Z92" s="127"/>
      <c r="AA92" s="128"/>
      <c r="AB92" s="128"/>
      <c r="AC92" s="128"/>
      <c r="AD92" s="128"/>
      <c r="AE92" s="128"/>
      <c r="AF92" s="128"/>
      <c r="AG92" s="128"/>
      <c r="AH92" s="128"/>
      <c r="AI92" s="128"/>
      <c r="AJ92" s="128"/>
      <c r="AK92" s="128"/>
      <c r="AL92" s="128"/>
      <c r="AM92" s="128"/>
      <c r="AN92" s="128"/>
      <c r="AO92" s="130"/>
      <c r="AP92" s="130"/>
      <c r="AQ92" s="127"/>
      <c r="AR92" s="127"/>
      <c r="AS92" s="127"/>
      <c r="AT92" s="127"/>
      <c r="AU92" s="127"/>
      <c r="AV92" s="127"/>
      <c r="AW92" s="127"/>
      <c r="AX92" s="127"/>
      <c r="AY92" s="127"/>
      <c r="AZ92" s="127"/>
    </row>
    <row r="93" spans="1:52" s="112" customFormat="1" ht="24">
      <c r="A93" s="100" t="s">
        <v>314</v>
      </c>
      <c r="B93" s="158"/>
      <c r="C93" s="204"/>
      <c r="D93" s="306"/>
      <c r="E93" s="204"/>
      <c r="F93" s="348"/>
      <c r="G93" s="328"/>
      <c r="H93" s="127"/>
      <c r="I93" s="127"/>
      <c r="J93" s="127"/>
      <c r="K93" s="127"/>
      <c r="L93" s="127"/>
      <c r="M93" s="127"/>
      <c r="N93" s="127"/>
      <c r="O93" s="127"/>
      <c r="P93" s="127"/>
      <c r="Q93" s="127"/>
      <c r="R93" s="127"/>
      <c r="S93" s="127"/>
      <c r="T93" s="127"/>
      <c r="U93" s="127"/>
      <c r="V93" s="127"/>
      <c r="W93" s="127"/>
      <c r="X93" s="127"/>
      <c r="Y93" s="127"/>
      <c r="Z93" s="127"/>
      <c r="AA93" s="128"/>
      <c r="AB93" s="128"/>
      <c r="AC93" s="128"/>
      <c r="AD93" s="128"/>
      <c r="AE93" s="128"/>
      <c r="AF93" s="128"/>
      <c r="AG93" s="128"/>
      <c r="AH93" s="128"/>
      <c r="AI93" s="128"/>
      <c r="AJ93" s="128"/>
      <c r="AK93" s="128"/>
      <c r="AL93" s="128"/>
      <c r="AM93" s="128"/>
      <c r="AN93" s="128"/>
      <c r="AO93" s="130"/>
      <c r="AP93" s="130"/>
      <c r="AQ93" s="127"/>
      <c r="AR93" s="127"/>
      <c r="AS93" s="127"/>
      <c r="AT93" s="127"/>
      <c r="AU93" s="127"/>
      <c r="AV93" s="127"/>
      <c r="AW93" s="127"/>
      <c r="AX93" s="127"/>
      <c r="AY93" s="127"/>
      <c r="AZ93" s="127"/>
    </row>
    <row r="94" spans="1:52" s="112" customFormat="1" ht="24">
      <c r="A94" s="121" t="s">
        <v>172</v>
      </c>
      <c r="B94" s="149">
        <v>3</v>
      </c>
      <c r="C94" s="220"/>
      <c r="D94" s="307"/>
      <c r="E94" s="135"/>
      <c r="F94" s="346"/>
      <c r="G94" s="323"/>
      <c r="H94" s="127"/>
      <c r="I94" s="127"/>
      <c r="J94" s="127"/>
      <c r="K94" s="127"/>
      <c r="L94" s="127"/>
      <c r="M94" s="127"/>
      <c r="N94" s="127"/>
      <c r="O94" s="127"/>
      <c r="P94" s="127"/>
      <c r="Q94" s="127"/>
      <c r="R94" s="127"/>
      <c r="S94" s="127"/>
      <c r="T94" s="127"/>
      <c r="U94" s="127"/>
      <c r="V94" s="127"/>
      <c r="W94" s="127"/>
      <c r="X94" s="127"/>
      <c r="Y94" s="127"/>
      <c r="Z94" s="127"/>
      <c r="AA94" s="128"/>
      <c r="AB94" s="128"/>
      <c r="AC94" s="128"/>
      <c r="AD94" s="128"/>
      <c r="AE94" s="128"/>
      <c r="AF94" s="128"/>
      <c r="AG94" s="128"/>
      <c r="AH94" s="128"/>
      <c r="AI94" s="128"/>
      <c r="AJ94" s="128"/>
      <c r="AK94" s="128"/>
      <c r="AL94" s="128"/>
      <c r="AM94" s="128"/>
      <c r="AN94" s="128"/>
      <c r="AO94" s="130"/>
      <c r="AP94" s="130"/>
      <c r="AQ94" s="127"/>
      <c r="AR94" s="127"/>
      <c r="AS94" s="127"/>
      <c r="AT94" s="127"/>
      <c r="AU94" s="127"/>
      <c r="AV94" s="127"/>
      <c r="AW94" s="127"/>
      <c r="AX94" s="127"/>
      <c r="AY94" s="127"/>
      <c r="AZ94" s="127"/>
    </row>
    <row r="95" spans="1:52" s="112" customFormat="1">
      <c r="A95" s="223" t="s">
        <v>173</v>
      </c>
      <c r="B95" s="237">
        <v>3</v>
      </c>
      <c r="C95" s="220"/>
      <c r="D95" s="305"/>
      <c r="E95" s="221"/>
      <c r="F95" s="346"/>
      <c r="G95" s="321"/>
      <c r="H95" s="127"/>
      <c r="I95" s="127"/>
      <c r="J95" s="127"/>
      <c r="K95" s="127"/>
      <c r="L95" s="127"/>
      <c r="M95" s="127"/>
      <c r="N95" s="127"/>
      <c r="O95" s="127"/>
      <c r="P95" s="127"/>
      <c r="Q95" s="127"/>
      <c r="R95" s="127"/>
      <c r="S95" s="127"/>
      <c r="T95" s="127"/>
      <c r="U95" s="127"/>
      <c r="V95" s="127"/>
      <c r="W95" s="127"/>
      <c r="X95" s="127"/>
      <c r="Y95" s="127"/>
      <c r="Z95" s="127"/>
      <c r="AA95" s="128"/>
      <c r="AB95" s="128"/>
      <c r="AC95" s="128"/>
      <c r="AD95" s="128"/>
      <c r="AE95" s="128"/>
      <c r="AF95" s="128"/>
      <c r="AG95" s="128"/>
      <c r="AH95" s="128"/>
      <c r="AI95" s="128"/>
      <c r="AJ95" s="128"/>
      <c r="AK95" s="128"/>
      <c r="AL95" s="128"/>
      <c r="AM95" s="128"/>
      <c r="AN95" s="128"/>
      <c r="AO95" s="130"/>
      <c r="AP95" s="130"/>
      <c r="AQ95" s="127"/>
      <c r="AR95" s="127"/>
      <c r="AS95" s="127"/>
      <c r="AT95" s="127"/>
      <c r="AU95" s="127"/>
      <c r="AV95" s="127"/>
      <c r="AW95" s="127"/>
      <c r="AX95" s="127"/>
      <c r="AY95" s="127"/>
      <c r="AZ95" s="127"/>
    </row>
    <row r="96" spans="1:52" s="112" customFormat="1">
      <c r="A96" s="98" t="s">
        <v>174</v>
      </c>
      <c r="B96" s="154">
        <v>3</v>
      </c>
      <c r="C96" s="220"/>
      <c r="D96" s="308"/>
      <c r="E96" s="132"/>
      <c r="F96" s="346"/>
      <c r="G96" s="325"/>
      <c r="H96" s="127"/>
      <c r="I96" s="127"/>
      <c r="J96" s="127"/>
      <c r="K96" s="127"/>
      <c r="L96" s="127"/>
      <c r="M96" s="127"/>
      <c r="N96" s="127"/>
      <c r="O96" s="127"/>
      <c r="P96" s="127"/>
      <c r="Q96" s="127"/>
      <c r="R96" s="127"/>
      <c r="S96" s="127"/>
      <c r="T96" s="127"/>
      <c r="U96" s="127"/>
      <c r="V96" s="127"/>
      <c r="W96" s="127"/>
      <c r="X96" s="127"/>
      <c r="Y96" s="127"/>
      <c r="Z96" s="127"/>
      <c r="AA96" s="128"/>
      <c r="AB96" s="128"/>
      <c r="AC96" s="128"/>
      <c r="AD96" s="128"/>
      <c r="AE96" s="128"/>
      <c r="AF96" s="128"/>
      <c r="AG96" s="128"/>
      <c r="AH96" s="128"/>
      <c r="AI96" s="128"/>
      <c r="AJ96" s="128"/>
      <c r="AK96" s="128"/>
      <c r="AL96" s="128"/>
      <c r="AM96" s="128"/>
      <c r="AN96" s="128"/>
      <c r="AO96" s="130"/>
      <c r="AP96" s="130"/>
      <c r="AQ96" s="127"/>
      <c r="AR96" s="127"/>
      <c r="AS96" s="127"/>
      <c r="AT96" s="127"/>
      <c r="AU96" s="127"/>
      <c r="AV96" s="127"/>
      <c r="AW96" s="127"/>
      <c r="AX96" s="127"/>
      <c r="AY96" s="127"/>
      <c r="AZ96" s="127"/>
    </row>
    <row r="97" spans="1:52" s="112" customFormat="1">
      <c r="A97" s="96" t="s">
        <v>175</v>
      </c>
      <c r="B97" s="148">
        <v>3</v>
      </c>
      <c r="C97" s="220"/>
      <c r="D97" s="304"/>
      <c r="E97" s="134"/>
      <c r="F97" s="346"/>
      <c r="G97" s="321"/>
      <c r="H97" s="127"/>
      <c r="I97" s="127"/>
      <c r="J97" s="127"/>
      <c r="K97" s="127"/>
      <c r="L97" s="127"/>
      <c r="M97" s="127"/>
      <c r="N97" s="127"/>
      <c r="O97" s="127"/>
      <c r="P97" s="127"/>
      <c r="Q97" s="127"/>
      <c r="R97" s="127"/>
      <c r="S97" s="127"/>
      <c r="T97" s="127"/>
      <c r="U97" s="127"/>
      <c r="V97" s="127"/>
      <c r="W97" s="127"/>
      <c r="X97" s="127"/>
      <c r="Y97" s="127"/>
      <c r="Z97" s="127"/>
      <c r="AA97" s="128"/>
      <c r="AB97" s="128"/>
      <c r="AC97" s="128"/>
      <c r="AD97" s="128"/>
      <c r="AE97" s="128"/>
      <c r="AF97" s="128"/>
      <c r="AG97" s="128"/>
      <c r="AH97" s="128"/>
      <c r="AI97" s="128"/>
      <c r="AJ97" s="128"/>
      <c r="AK97" s="128"/>
      <c r="AL97" s="128"/>
      <c r="AM97" s="128"/>
      <c r="AN97" s="128"/>
      <c r="AO97" s="130"/>
      <c r="AP97" s="130"/>
      <c r="AQ97" s="127"/>
      <c r="AR97" s="127"/>
      <c r="AS97" s="127"/>
      <c r="AT97" s="127"/>
      <c r="AU97" s="127"/>
      <c r="AV97" s="127"/>
      <c r="AW97" s="127"/>
      <c r="AX97" s="127"/>
      <c r="AY97" s="127"/>
      <c r="AZ97" s="127"/>
    </row>
    <row r="98" spans="1:52" s="112" customFormat="1">
      <c r="A98" s="301" t="s">
        <v>176</v>
      </c>
      <c r="B98" s="302">
        <v>3</v>
      </c>
      <c r="C98" s="277"/>
      <c r="D98" s="310"/>
      <c r="E98" s="278"/>
      <c r="F98" s="349"/>
      <c r="G98" s="326"/>
      <c r="H98" s="127"/>
      <c r="I98" s="127"/>
      <c r="J98" s="127"/>
      <c r="K98" s="127"/>
      <c r="L98" s="127"/>
      <c r="M98" s="127"/>
      <c r="N98" s="127"/>
      <c r="O98" s="127"/>
      <c r="P98" s="127"/>
      <c r="Q98" s="127"/>
      <c r="R98" s="127"/>
      <c r="S98" s="127"/>
      <c r="T98" s="127"/>
      <c r="U98" s="127"/>
      <c r="V98" s="127"/>
      <c r="W98" s="127"/>
      <c r="X98" s="127"/>
      <c r="Y98" s="127"/>
      <c r="Z98" s="127"/>
      <c r="AA98" s="128"/>
      <c r="AB98" s="128"/>
      <c r="AC98" s="128"/>
      <c r="AD98" s="128"/>
      <c r="AE98" s="128"/>
      <c r="AF98" s="128"/>
      <c r="AG98" s="128"/>
      <c r="AH98" s="128"/>
      <c r="AI98" s="128"/>
      <c r="AJ98" s="128"/>
      <c r="AK98" s="128"/>
      <c r="AL98" s="128"/>
      <c r="AM98" s="128"/>
      <c r="AN98" s="128"/>
      <c r="AO98" s="130"/>
      <c r="AP98" s="130"/>
      <c r="AQ98" s="127"/>
      <c r="AR98" s="127"/>
      <c r="AS98" s="127"/>
      <c r="AT98" s="127"/>
      <c r="AU98" s="127"/>
      <c r="AV98" s="127"/>
      <c r="AW98" s="127"/>
      <c r="AX98" s="127"/>
      <c r="AY98" s="127"/>
      <c r="AZ98" s="127"/>
    </row>
    <row r="99" spans="1:52" s="112" customFormat="1" ht="36">
      <c r="A99" s="301" t="s">
        <v>284</v>
      </c>
      <c r="B99" s="302">
        <v>3</v>
      </c>
      <c r="C99" s="277"/>
      <c r="D99" s="310"/>
      <c r="E99" s="278"/>
      <c r="F99" s="349"/>
      <c r="G99" s="326"/>
      <c r="H99" s="127"/>
      <c r="I99" s="127"/>
      <c r="J99" s="127"/>
      <c r="K99" s="127"/>
      <c r="L99" s="127"/>
      <c r="M99" s="127"/>
      <c r="N99" s="127"/>
      <c r="O99" s="127"/>
      <c r="P99" s="127"/>
      <c r="Q99" s="127"/>
      <c r="R99" s="127"/>
      <c r="S99" s="127"/>
      <c r="T99" s="127"/>
      <c r="U99" s="127"/>
      <c r="V99" s="127"/>
      <c r="W99" s="127"/>
      <c r="X99" s="127"/>
      <c r="Y99" s="127"/>
      <c r="Z99" s="127"/>
      <c r="AA99" s="128"/>
      <c r="AB99" s="128"/>
      <c r="AC99" s="128"/>
      <c r="AD99" s="128"/>
      <c r="AE99" s="128"/>
      <c r="AF99" s="128"/>
      <c r="AG99" s="128"/>
      <c r="AH99" s="128"/>
      <c r="AI99" s="128"/>
      <c r="AJ99" s="128"/>
      <c r="AK99" s="128"/>
      <c r="AL99" s="128"/>
      <c r="AM99" s="128"/>
      <c r="AN99" s="128"/>
      <c r="AO99" s="130"/>
      <c r="AP99" s="130"/>
      <c r="AQ99" s="127"/>
      <c r="AR99" s="127"/>
      <c r="AS99" s="127"/>
      <c r="AT99" s="127"/>
      <c r="AU99" s="127"/>
      <c r="AV99" s="127"/>
      <c r="AW99" s="127"/>
      <c r="AX99" s="127"/>
      <c r="AY99" s="127"/>
      <c r="AZ99" s="127"/>
    </row>
    <row r="100" spans="1:52" s="112" customFormat="1" ht="36">
      <c r="A100" s="298" t="s">
        <v>295</v>
      </c>
      <c r="B100" s="299"/>
      <c r="C100" s="300"/>
      <c r="D100" s="311"/>
      <c r="E100" s="300"/>
      <c r="F100" s="350"/>
      <c r="G100" s="330"/>
      <c r="H100" s="127"/>
      <c r="I100" s="127"/>
      <c r="J100" s="127"/>
      <c r="K100" s="127"/>
      <c r="L100" s="127"/>
      <c r="M100" s="127"/>
      <c r="N100" s="127"/>
      <c r="O100" s="127"/>
      <c r="P100" s="127"/>
      <c r="Q100" s="127"/>
      <c r="R100" s="127"/>
      <c r="S100" s="127"/>
      <c r="T100" s="127"/>
      <c r="U100" s="127"/>
      <c r="V100" s="127"/>
      <c r="W100" s="127"/>
      <c r="X100" s="127"/>
      <c r="Y100" s="127"/>
      <c r="Z100" s="127"/>
      <c r="AA100" s="128"/>
      <c r="AB100" s="128"/>
      <c r="AC100" s="128"/>
      <c r="AD100" s="128"/>
      <c r="AE100" s="128"/>
      <c r="AF100" s="128"/>
      <c r="AG100" s="128"/>
      <c r="AH100" s="128"/>
      <c r="AI100" s="128"/>
      <c r="AJ100" s="128"/>
      <c r="AK100" s="128"/>
      <c r="AL100" s="128"/>
      <c r="AM100" s="128"/>
      <c r="AN100" s="128"/>
      <c r="AO100" s="130"/>
      <c r="AP100" s="130"/>
      <c r="AQ100" s="127"/>
      <c r="AR100" s="127"/>
      <c r="AS100" s="127"/>
      <c r="AT100" s="127"/>
      <c r="AU100" s="127"/>
      <c r="AV100" s="127"/>
      <c r="AW100" s="127"/>
      <c r="AX100" s="127"/>
      <c r="AY100" s="127"/>
      <c r="AZ100" s="127"/>
    </row>
    <row r="101" spans="1:52" s="112" customFormat="1">
      <c r="A101" s="223" t="s">
        <v>177</v>
      </c>
      <c r="B101" s="237">
        <v>3</v>
      </c>
      <c r="C101" s="220"/>
      <c r="D101" s="305"/>
      <c r="E101" s="221"/>
      <c r="F101" s="346"/>
      <c r="G101" s="321"/>
      <c r="H101" s="127"/>
      <c r="I101" s="127"/>
      <c r="J101" s="127"/>
      <c r="K101" s="127"/>
      <c r="L101" s="127"/>
      <c r="M101" s="127"/>
      <c r="N101" s="127"/>
      <c r="O101" s="127"/>
      <c r="P101" s="127"/>
      <c r="Q101" s="127"/>
      <c r="R101" s="127"/>
      <c r="S101" s="127"/>
      <c r="T101" s="127"/>
      <c r="U101" s="127"/>
      <c r="V101" s="127"/>
      <c r="W101" s="127"/>
      <c r="X101" s="127"/>
      <c r="Y101" s="127"/>
      <c r="Z101" s="127"/>
      <c r="AA101" s="128"/>
      <c r="AB101" s="128"/>
      <c r="AC101" s="128"/>
      <c r="AD101" s="128"/>
      <c r="AE101" s="128"/>
      <c r="AF101" s="128"/>
      <c r="AG101" s="128"/>
      <c r="AH101" s="128"/>
      <c r="AI101" s="128"/>
      <c r="AJ101" s="128"/>
      <c r="AK101" s="128"/>
      <c r="AL101" s="128"/>
      <c r="AM101" s="128"/>
      <c r="AN101" s="128"/>
      <c r="AO101" s="130"/>
      <c r="AP101" s="130"/>
      <c r="AQ101" s="127"/>
      <c r="AR101" s="127"/>
      <c r="AS101" s="127"/>
      <c r="AT101" s="127"/>
      <c r="AU101" s="127"/>
      <c r="AV101" s="127"/>
      <c r="AW101" s="127"/>
      <c r="AX101" s="127"/>
      <c r="AY101" s="127"/>
      <c r="AZ101" s="127"/>
    </row>
    <row r="102" spans="1:52" s="112" customFormat="1" ht="24">
      <c r="A102" s="83" t="s">
        <v>178</v>
      </c>
      <c r="B102" s="154">
        <v>3</v>
      </c>
      <c r="C102" s="220"/>
      <c r="D102" s="308"/>
      <c r="E102" s="132"/>
      <c r="F102" s="346"/>
      <c r="G102" s="325"/>
      <c r="H102" s="127"/>
      <c r="I102" s="127"/>
      <c r="J102" s="127"/>
      <c r="K102" s="127"/>
      <c r="L102" s="127"/>
      <c r="M102" s="127"/>
      <c r="N102" s="127"/>
      <c r="O102" s="127"/>
      <c r="P102" s="127"/>
      <c r="Q102" s="127"/>
      <c r="R102" s="127"/>
      <c r="S102" s="127"/>
      <c r="T102" s="127"/>
      <c r="U102" s="127"/>
      <c r="V102" s="127"/>
      <c r="W102" s="127"/>
      <c r="X102" s="127"/>
      <c r="Y102" s="127"/>
      <c r="Z102" s="127"/>
      <c r="AA102" s="128"/>
      <c r="AB102" s="128"/>
      <c r="AC102" s="128"/>
      <c r="AD102" s="128"/>
      <c r="AE102" s="128"/>
      <c r="AF102" s="128"/>
      <c r="AG102" s="128"/>
      <c r="AH102" s="128"/>
      <c r="AI102" s="128"/>
      <c r="AJ102" s="128"/>
      <c r="AK102" s="128"/>
      <c r="AL102" s="128"/>
      <c r="AM102" s="128"/>
      <c r="AN102" s="128"/>
      <c r="AO102" s="130"/>
      <c r="AP102" s="130"/>
      <c r="AQ102" s="127"/>
      <c r="AR102" s="127"/>
      <c r="AS102" s="127"/>
      <c r="AT102" s="127"/>
      <c r="AU102" s="127"/>
      <c r="AV102" s="127"/>
      <c r="AW102" s="127"/>
      <c r="AX102" s="127"/>
      <c r="AY102" s="127"/>
      <c r="AZ102" s="127"/>
    </row>
    <row r="103" spans="1:52" s="112" customFormat="1">
      <c r="A103" s="79" t="s">
        <v>179</v>
      </c>
      <c r="B103" s="154">
        <v>3</v>
      </c>
      <c r="C103" s="220"/>
      <c r="D103" s="304"/>
      <c r="E103" s="134"/>
      <c r="F103" s="346"/>
      <c r="G103" s="321"/>
      <c r="H103" s="127"/>
      <c r="I103" s="127"/>
      <c r="J103" s="127"/>
      <c r="K103" s="127"/>
      <c r="L103" s="127"/>
      <c r="M103" s="127"/>
      <c r="N103" s="127"/>
      <c r="O103" s="127"/>
      <c r="P103" s="127"/>
      <c r="Q103" s="127"/>
      <c r="R103" s="127"/>
      <c r="S103" s="127"/>
      <c r="T103" s="127"/>
      <c r="U103" s="127"/>
      <c r="V103" s="127"/>
      <c r="W103" s="127"/>
      <c r="X103" s="127"/>
      <c r="Y103" s="127"/>
      <c r="Z103" s="127"/>
      <c r="AA103" s="128"/>
      <c r="AB103" s="128"/>
      <c r="AC103" s="128"/>
      <c r="AD103" s="128"/>
      <c r="AE103" s="128"/>
      <c r="AF103" s="128"/>
      <c r="AG103" s="128"/>
      <c r="AH103" s="128"/>
      <c r="AI103" s="128"/>
      <c r="AJ103" s="128"/>
      <c r="AK103" s="128"/>
      <c r="AL103" s="128"/>
      <c r="AM103" s="128"/>
      <c r="AN103" s="128"/>
      <c r="AO103" s="130"/>
      <c r="AP103" s="130"/>
      <c r="AQ103" s="127"/>
      <c r="AR103" s="127"/>
      <c r="AS103" s="127"/>
      <c r="AT103" s="127"/>
      <c r="AU103" s="127"/>
      <c r="AV103" s="127"/>
      <c r="AW103" s="127"/>
      <c r="AX103" s="127"/>
      <c r="AY103" s="127"/>
      <c r="AZ103" s="127"/>
    </row>
    <row r="104" spans="1:52" s="112" customFormat="1">
      <c r="A104" s="84" t="s">
        <v>377</v>
      </c>
      <c r="B104" s="154">
        <v>3</v>
      </c>
      <c r="C104" s="220"/>
      <c r="D104" s="304"/>
      <c r="E104" s="134"/>
      <c r="F104" s="346"/>
      <c r="G104" s="321"/>
      <c r="H104" s="127"/>
      <c r="I104" s="127"/>
      <c r="J104" s="127"/>
      <c r="K104" s="127"/>
      <c r="L104" s="127"/>
      <c r="M104" s="127"/>
      <c r="N104" s="127"/>
      <c r="O104" s="127"/>
      <c r="P104" s="127"/>
      <c r="Q104" s="127"/>
      <c r="R104" s="127"/>
      <c r="S104" s="127"/>
      <c r="T104" s="127"/>
      <c r="U104" s="127"/>
      <c r="V104" s="127"/>
      <c r="W104" s="127"/>
      <c r="X104" s="127"/>
      <c r="Y104" s="127"/>
      <c r="Z104" s="127"/>
      <c r="AA104" s="128"/>
      <c r="AB104" s="128"/>
      <c r="AC104" s="128"/>
      <c r="AD104" s="128"/>
      <c r="AE104" s="128"/>
      <c r="AF104" s="128"/>
      <c r="AG104" s="128"/>
      <c r="AH104" s="128"/>
      <c r="AI104" s="128"/>
      <c r="AJ104" s="128"/>
      <c r="AK104" s="128"/>
      <c r="AL104" s="128"/>
      <c r="AM104" s="128"/>
      <c r="AN104" s="128"/>
      <c r="AO104" s="130"/>
      <c r="AP104" s="130"/>
      <c r="AQ104" s="127"/>
      <c r="AR104" s="127"/>
      <c r="AS104" s="127"/>
      <c r="AT104" s="127"/>
      <c r="AU104" s="127"/>
      <c r="AV104" s="127"/>
      <c r="AW104" s="127"/>
      <c r="AX104" s="127"/>
      <c r="AY104" s="127"/>
      <c r="AZ104" s="127"/>
    </row>
    <row r="105" spans="1:52" s="112" customFormat="1" ht="132">
      <c r="A105" s="79" t="s">
        <v>393</v>
      </c>
      <c r="B105" s="154">
        <v>3</v>
      </c>
      <c r="C105" s="133"/>
      <c r="D105" s="304"/>
      <c r="E105" s="134"/>
      <c r="F105" s="346"/>
      <c r="G105" s="321"/>
      <c r="H105" s="127"/>
      <c r="I105" s="127"/>
      <c r="J105" s="127"/>
      <c r="K105" s="127"/>
      <c r="L105" s="127"/>
      <c r="M105" s="127"/>
      <c r="N105" s="127"/>
      <c r="O105" s="127"/>
      <c r="P105" s="127"/>
      <c r="Q105" s="127"/>
      <c r="R105" s="127"/>
      <c r="S105" s="127"/>
      <c r="T105" s="127"/>
      <c r="U105" s="127"/>
      <c r="V105" s="127"/>
      <c r="W105" s="127"/>
      <c r="X105" s="127"/>
      <c r="Y105" s="127"/>
      <c r="Z105" s="127"/>
      <c r="AA105" s="128"/>
      <c r="AB105" s="128"/>
      <c r="AC105" s="128"/>
      <c r="AD105" s="128"/>
      <c r="AE105" s="128"/>
      <c r="AF105" s="128"/>
      <c r="AG105" s="128"/>
      <c r="AH105" s="128"/>
      <c r="AI105" s="128"/>
      <c r="AJ105" s="128"/>
      <c r="AK105" s="128"/>
      <c r="AL105" s="128"/>
      <c r="AM105" s="128"/>
      <c r="AN105" s="128"/>
      <c r="AO105" s="130"/>
      <c r="AP105" s="130"/>
      <c r="AQ105" s="127"/>
      <c r="AR105" s="127"/>
      <c r="AS105" s="127"/>
      <c r="AT105" s="127"/>
      <c r="AU105" s="127"/>
      <c r="AV105" s="127"/>
      <c r="AW105" s="127"/>
      <c r="AX105" s="127"/>
      <c r="AY105" s="127"/>
      <c r="AZ105" s="127"/>
    </row>
    <row r="106" spans="1:52" s="112" customFormat="1" ht="36">
      <c r="A106" s="84" t="s">
        <v>180</v>
      </c>
      <c r="B106" s="154">
        <v>3</v>
      </c>
      <c r="C106" s="133"/>
      <c r="D106" s="304"/>
      <c r="E106" s="134"/>
      <c r="F106" s="346"/>
      <c r="G106" s="321"/>
      <c r="H106" s="127"/>
      <c r="I106" s="127"/>
      <c r="J106" s="127"/>
      <c r="K106" s="127"/>
      <c r="L106" s="127"/>
      <c r="M106" s="127"/>
      <c r="N106" s="127"/>
      <c r="O106" s="127"/>
      <c r="P106" s="127"/>
      <c r="Q106" s="127"/>
      <c r="R106" s="127"/>
      <c r="S106" s="127"/>
      <c r="T106" s="127"/>
      <c r="U106" s="127"/>
      <c r="V106" s="127"/>
      <c r="W106" s="127"/>
      <c r="X106" s="127"/>
      <c r="Y106" s="127"/>
      <c r="Z106" s="127"/>
      <c r="AA106" s="128"/>
      <c r="AB106" s="128"/>
      <c r="AC106" s="128"/>
      <c r="AD106" s="128"/>
      <c r="AE106" s="128"/>
      <c r="AF106" s="128"/>
      <c r="AG106" s="128"/>
      <c r="AH106" s="128"/>
      <c r="AI106" s="128"/>
      <c r="AJ106" s="128"/>
      <c r="AK106" s="128"/>
      <c r="AL106" s="128"/>
      <c r="AM106" s="128"/>
      <c r="AN106" s="128"/>
      <c r="AO106" s="130"/>
      <c r="AP106" s="130"/>
      <c r="AQ106" s="127"/>
      <c r="AR106" s="127"/>
      <c r="AS106" s="127"/>
      <c r="AT106" s="127"/>
      <c r="AU106" s="127"/>
      <c r="AV106" s="127"/>
      <c r="AW106" s="127"/>
      <c r="AX106" s="127"/>
      <c r="AY106" s="127"/>
      <c r="AZ106" s="127"/>
    </row>
    <row r="107" spans="1:52" s="112" customFormat="1" ht="28.5">
      <c r="A107" s="175" t="s">
        <v>70</v>
      </c>
      <c r="B107" s="192"/>
      <c r="C107" s="133"/>
      <c r="D107" s="304"/>
      <c r="E107" s="134"/>
      <c r="F107" s="346"/>
      <c r="G107" s="321"/>
      <c r="H107" s="127"/>
      <c r="I107" s="127"/>
      <c r="J107" s="127"/>
      <c r="K107" s="127"/>
      <c r="L107" s="127"/>
      <c r="M107" s="127"/>
      <c r="N107" s="127"/>
      <c r="O107" s="127"/>
      <c r="P107" s="127"/>
      <c r="Q107" s="127"/>
      <c r="R107" s="127"/>
      <c r="S107" s="127"/>
      <c r="T107" s="127"/>
      <c r="U107" s="127"/>
      <c r="V107" s="127"/>
      <c r="W107" s="127"/>
      <c r="X107" s="127"/>
      <c r="Y107" s="127"/>
      <c r="Z107" s="127"/>
      <c r="AA107" s="128"/>
      <c r="AB107" s="128"/>
      <c r="AC107" s="128"/>
      <c r="AD107" s="128"/>
      <c r="AE107" s="128"/>
      <c r="AF107" s="128"/>
      <c r="AG107" s="128"/>
      <c r="AH107" s="128"/>
      <c r="AI107" s="128"/>
      <c r="AJ107" s="128"/>
      <c r="AK107" s="128"/>
      <c r="AL107" s="128"/>
      <c r="AM107" s="128"/>
      <c r="AN107" s="128"/>
      <c r="AO107" s="130"/>
      <c r="AP107" s="130"/>
      <c r="AQ107" s="127"/>
      <c r="AR107" s="127"/>
      <c r="AS107" s="127"/>
      <c r="AT107" s="127"/>
      <c r="AU107" s="127"/>
      <c r="AV107" s="127"/>
      <c r="AW107" s="127"/>
      <c r="AX107" s="127"/>
      <c r="AY107" s="127"/>
      <c r="AZ107" s="127"/>
    </row>
    <row r="108" spans="1:52" s="112" customFormat="1" ht="24">
      <c r="A108" s="79" t="s">
        <v>181</v>
      </c>
      <c r="B108" s="191"/>
      <c r="C108" s="204"/>
      <c r="D108" s="306"/>
      <c r="E108" s="204"/>
      <c r="F108" s="348"/>
      <c r="G108" s="328"/>
      <c r="H108" s="127"/>
      <c r="I108" s="127"/>
      <c r="J108" s="127"/>
      <c r="K108" s="127"/>
      <c r="L108" s="127"/>
      <c r="M108" s="127"/>
      <c r="N108" s="127"/>
      <c r="O108" s="127"/>
      <c r="P108" s="127"/>
      <c r="Q108" s="127"/>
      <c r="R108" s="127"/>
      <c r="S108" s="127"/>
      <c r="T108" s="127"/>
      <c r="U108" s="127"/>
      <c r="V108" s="127"/>
      <c r="W108" s="127"/>
      <c r="X108" s="127"/>
      <c r="Y108" s="127"/>
      <c r="Z108" s="127"/>
      <c r="AA108" s="128"/>
      <c r="AB108" s="128"/>
      <c r="AC108" s="128"/>
      <c r="AD108" s="128"/>
      <c r="AE108" s="128"/>
      <c r="AF108" s="128"/>
      <c r="AG108" s="128"/>
      <c r="AH108" s="128"/>
      <c r="AI108" s="128"/>
      <c r="AJ108" s="128"/>
      <c r="AK108" s="128"/>
      <c r="AL108" s="128"/>
      <c r="AM108" s="128"/>
      <c r="AN108" s="128"/>
      <c r="AO108" s="130"/>
      <c r="AP108" s="130"/>
      <c r="AQ108" s="127"/>
      <c r="AR108" s="127"/>
      <c r="AS108" s="127"/>
      <c r="AT108" s="127"/>
      <c r="AU108" s="127"/>
      <c r="AV108" s="127"/>
      <c r="AW108" s="127"/>
      <c r="AX108" s="127"/>
      <c r="AY108" s="127"/>
      <c r="AZ108" s="127"/>
    </row>
    <row r="109" spans="1:52" s="112" customFormat="1" ht="48">
      <c r="A109" s="84" t="s">
        <v>315</v>
      </c>
      <c r="B109" s="155">
        <v>4</v>
      </c>
      <c r="C109" s="133"/>
      <c r="D109" s="304"/>
      <c r="E109" s="134"/>
      <c r="F109" s="346"/>
      <c r="G109" s="321"/>
      <c r="H109" s="127"/>
      <c r="I109" s="127"/>
      <c r="J109" s="127"/>
      <c r="K109" s="127"/>
      <c r="L109" s="127"/>
      <c r="M109" s="127"/>
      <c r="N109" s="127"/>
      <c r="O109" s="127"/>
      <c r="P109" s="127"/>
      <c r="Q109" s="127"/>
      <c r="R109" s="127"/>
      <c r="S109" s="127"/>
      <c r="T109" s="127"/>
      <c r="U109" s="127"/>
      <c r="V109" s="127"/>
      <c r="W109" s="127"/>
      <c r="X109" s="127"/>
      <c r="Y109" s="127"/>
      <c r="Z109" s="127"/>
      <c r="AA109" s="128"/>
      <c r="AB109" s="128"/>
      <c r="AC109" s="128"/>
      <c r="AD109" s="128"/>
      <c r="AE109" s="128"/>
      <c r="AF109" s="128"/>
      <c r="AG109" s="128"/>
      <c r="AH109" s="128"/>
      <c r="AI109" s="128"/>
      <c r="AJ109" s="128"/>
      <c r="AK109" s="128"/>
      <c r="AL109" s="128"/>
      <c r="AM109" s="128"/>
      <c r="AN109" s="128"/>
      <c r="AO109" s="130"/>
      <c r="AP109" s="130"/>
      <c r="AQ109" s="127"/>
      <c r="AR109" s="127"/>
      <c r="AS109" s="127"/>
      <c r="AT109" s="127"/>
      <c r="AU109" s="127"/>
      <c r="AV109" s="127"/>
      <c r="AW109" s="127"/>
      <c r="AX109" s="127"/>
      <c r="AY109" s="127"/>
      <c r="AZ109" s="127"/>
    </row>
    <row r="110" spans="1:52" s="112" customFormat="1" ht="24">
      <c r="A110" s="79" t="s">
        <v>182</v>
      </c>
      <c r="B110" s="155">
        <v>4</v>
      </c>
      <c r="C110" s="133"/>
      <c r="D110" s="304"/>
      <c r="E110" s="134"/>
      <c r="F110" s="346"/>
      <c r="G110" s="321"/>
      <c r="H110" s="127"/>
      <c r="I110" s="127"/>
      <c r="J110" s="127"/>
      <c r="K110" s="127"/>
      <c r="L110" s="127"/>
      <c r="M110" s="127"/>
      <c r="N110" s="127"/>
      <c r="O110" s="127"/>
      <c r="P110" s="127"/>
      <c r="Q110" s="127"/>
      <c r="R110" s="127"/>
      <c r="S110" s="127"/>
      <c r="T110" s="127"/>
      <c r="U110" s="127"/>
      <c r="V110" s="127"/>
      <c r="W110" s="127"/>
      <c r="X110" s="127"/>
      <c r="Y110" s="127"/>
      <c r="Z110" s="127"/>
      <c r="AA110" s="128"/>
      <c r="AB110" s="128"/>
      <c r="AC110" s="128"/>
      <c r="AD110" s="128"/>
      <c r="AE110" s="128"/>
      <c r="AF110" s="128"/>
      <c r="AG110" s="128"/>
      <c r="AH110" s="128"/>
      <c r="AI110" s="128"/>
      <c r="AJ110" s="128"/>
      <c r="AK110" s="128"/>
      <c r="AL110" s="128"/>
      <c r="AM110" s="128"/>
      <c r="AN110" s="128"/>
      <c r="AO110" s="130"/>
      <c r="AP110" s="130"/>
      <c r="AQ110" s="127"/>
      <c r="AR110" s="127"/>
      <c r="AS110" s="127"/>
      <c r="AT110" s="127"/>
      <c r="AU110" s="127"/>
      <c r="AV110" s="127"/>
      <c r="AW110" s="127"/>
      <c r="AX110" s="127"/>
      <c r="AY110" s="127"/>
      <c r="AZ110" s="127"/>
    </row>
    <row r="111" spans="1:52" s="112" customFormat="1">
      <c r="A111" s="79" t="s">
        <v>183</v>
      </c>
      <c r="B111" s="155">
        <v>4</v>
      </c>
      <c r="C111" s="133"/>
      <c r="D111" s="304"/>
      <c r="E111" s="134"/>
      <c r="F111" s="346"/>
      <c r="G111" s="321"/>
      <c r="H111" s="127"/>
      <c r="I111" s="127"/>
      <c r="J111" s="127"/>
      <c r="K111" s="127"/>
      <c r="L111" s="127"/>
      <c r="M111" s="127"/>
      <c r="N111" s="127"/>
      <c r="O111" s="127"/>
      <c r="P111" s="127"/>
      <c r="Q111" s="127"/>
      <c r="R111" s="127"/>
      <c r="S111" s="127"/>
      <c r="T111" s="127"/>
      <c r="U111" s="127"/>
      <c r="V111" s="127"/>
      <c r="W111" s="127"/>
      <c r="X111" s="127"/>
      <c r="Y111" s="127"/>
      <c r="Z111" s="127"/>
      <c r="AA111" s="128"/>
      <c r="AB111" s="128"/>
      <c r="AC111" s="128"/>
      <c r="AD111" s="128"/>
      <c r="AE111" s="128"/>
      <c r="AF111" s="128"/>
      <c r="AG111" s="128"/>
      <c r="AH111" s="128"/>
      <c r="AI111" s="128"/>
      <c r="AJ111" s="128"/>
      <c r="AK111" s="128"/>
      <c r="AL111" s="128"/>
      <c r="AM111" s="128"/>
      <c r="AN111" s="128"/>
      <c r="AO111" s="130"/>
      <c r="AP111" s="130"/>
      <c r="AQ111" s="127"/>
      <c r="AR111" s="127"/>
      <c r="AS111" s="127"/>
      <c r="AT111" s="127"/>
      <c r="AU111" s="127"/>
      <c r="AV111" s="127"/>
      <c r="AW111" s="127"/>
      <c r="AX111" s="127"/>
      <c r="AY111" s="127"/>
      <c r="AZ111" s="127"/>
    </row>
    <row r="112" spans="1:52" s="112" customFormat="1">
      <c r="A112" s="79" t="s">
        <v>184</v>
      </c>
      <c r="B112" s="155">
        <v>4</v>
      </c>
      <c r="C112" s="133"/>
      <c r="D112" s="304"/>
      <c r="E112" s="134"/>
      <c r="F112" s="346"/>
      <c r="G112" s="321"/>
      <c r="H112" s="127"/>
      <c r="I112" s="127"/>
      <c r="J112" s="127"/>
      <c r="K112" s="127"/>
      <c r="L112" s="127"/>
      <c r="M112" s="127"/>
      <c r="N112" s="127"/>
      <c r="O112" s="127"/>
      <c r="P112" s="127"/>
      <c r="Q112" s="127"/>
      <c r="R112" s="127"/>
      <c r="S112" s="127"/>
      <c r="T112" s="127"/>
      <c r="U112" s="127"/>
      <c r="V112" s="127"/>
      <c r="W112" s="127"/>
      <c r="X112" s="127"/>
      <c r="Y112" s="127"/>
      <c r="Z112" s="127"/>
      <c r="AA112" s="128"/>
      <c r="AB112" s="128"/>
      <c r="AC112" s="128"/>
      <c r="AD112" s="128"/>
      <c r="AE112" s="128"/>
      <c r="AF112" s="128"/>
      <c r="AG112" s="128"/>
      <c r="AH112" s="128"/>
      <c r="AI112" s="128"/>
      <c r="AJ112" s="128"/>
      <c r="AK112" s="128"/>
      <c r="AL112" s="128"/>
      <c r="AM112" s="128"/>
      <c r="AN112" s="128"/>
      <c r="AO112" s="130"/>
      <c r="AP112" s="130"/>
      <c r="AQ112" s="127"/>
      <c r="AR112" s="127"/>
      <c r="AS112" s="127"/>
      <c r="AT112" s="127"/>
      <c r="AU112" s="127"/>
      <c r="AV112" s="127"/>
      <c r="AW112" s="127"/>
      <c r="AX112" s="127"/>
      <c r="AY112" s="127"/>
      <c r="AZ112" s="127"/>
    </row>
    <row r="113" spans="1:52" s="112" customFormat="1" ht="36">
      <c r="A113" s="84" t="s">
        <v>378</v>
      </c>
      <c r="B113" s="191"/>
      <c r="C113" s="204"/>
      <c r="D113" s="306"/>
      <c r="E113" s="204"/>
      <c r="F113" s="348"/>
      <c r="G113" s="328"/>
      <c r="H113" s="127"/>
      <c r="I113" s="127"/>
      <c r="J113" s="127"/>
      <c r="K113" s="127"/>
      <c r="L113" s="127"/>
      <c r="M113" s="127"/>
      <c r="N113" s="127"/>
      <c r="O113" s="127"/>
      <c r="P113" s="127"/>
      <c r="Q113" s="127"/>
      <c r="R113" s="127"/>
      <c r="S113" s="127"/>
      <c r="T113" s="127"/>
      <c r="U113" s="127"/>
      <c r="V113" s="127"/>
      <c r="W113" s="127"/>
      <c r="X113" s="127"/>
      <c r="Y113" s="127"/>
      <c r="Z113" s="127"/>
      <c r="AA113" s="128"/>
      <c r="AB113" s="128"/>
      <c r="AC113" s="128"/>
      <c r="AD113" s="128"/>
      <c r="AE113" s="128"/>
      <c r="AF113" s="128"/>
      <c r="AG113" s="128"/>
      <c r="AH113" s="128"/>
      <c r="AI113" s="128"/>
      <c r="AJ113" s="128"/>
      <c r="AK113" s="128"/>
      <c r="AL113" s="128"/>
      <c r="AM113" s="128"/>
      <c r="AN113" s="128"/>
      <c r="AO113" s="130"/>
      <c r="AP113" s="130"/>
      <c r="AQ113" s="127"/>
      <c r="AR113" s="127"/>
      <c r="AS113" s="127"/>
      <c r="AT113" s="127"/>
      <c r="AU113" s="127"/>
      <c r="AV113" s="127"/>
      <c r="AW113" s="127"/>
      <c r="AX113" s="127"/>
      <c r="AY113" s="127"/>
      <c r="AZ113" s="127"/>
    </row>
    <row r="114" spans="1:52" s="112" customFormat="1">
      <c r="A114" s="79" t="s">
        <v>185</v>
      </c>
      <c r="B114" s="155">
        <v>4</v>
      </c>
      <c r="C114" s="133"/>
      <c r="D114" s="304"/>
      <c r="E114" s="134"/>
      <c r="F114" s="346"/>
      <c r="G114" s="321"/>
      <c r="H114" s="127"/>
      <c r="I114" s="127"/>
      <c r="J114" s="127"/>
      <c r="K114" s="127"/>
      <c r="L114" s="127"/>
      <c r="M114" s="127"/>
      <c r="N114" s="127"/>
      <c r="O114" s="127"/>
      <c r="P114" s="127"/>
      <c r="Q114" s="127"/>
      <c r="R114" s="127"/>
      <c r="S114" s="127"/>
      <c r="T114" s="127"/>
      <c r="U114" s="127"/>
      <c r="V114" s="127"/>
      <c r="W114" s="127"/>
      <c r="X114" s="127"/>
      <c r="Y114" s="127"/>
      <c r="Z114" s="127"/>
      <c r="AA114" s="128"/>
      <c r="AB114" s="128"/>
      <c r="AC114" s="128"/>
      <c r="AD114" s="128"/>
      <c r="AE114" s="128"/>
      <c r="AF114" s="128"/>
      <c r="AG114" s="128"/>
      <c r="AH114" s="128"/>
      <c r="AI114" s="128"/>
      <c r="AJ114" s="128"/>
      <c r="AK114" s="128"/>
      <c r="AL114" s="128"/>
      <c r="AM114" s="128"/>
      <c r="AN114" s="128"/>
      <c r="AO114" s="130"/>
      <c r="AP114" s="130"/>
      <c r="AQ114" s="127"/>
      <c r="AR114" s="127"/>
      <c r="AS114" s="127"/>
      <c r="AT114" s="127"/>
      <c r="AU114" s="127"/>
      <c r="AV114" s="127"/>
      <c r="AW114" s="127"/>
      <c r="AX114" s="127"/>
      <c r="AY114" s="127"/>
      <c r="AZ114" s="127"/>
    </row>
    <row r="115" spans="1:52" s="112" customFormat="1">
      <c r="A115" s="79" t="s">
        <v>186</v>
      </c>
      <c r="B115" s="155">
        <v>4</v>
      </c>
      <c r="C115" s="133"/>
      <c r="D115" s="304"/>
      <c r="E115" s="134"/>
      <c r="F115" s="346"/>
      <c r="G115" s="321"/>
      <c r="H115" s="127"/>
      <c r="I115" s="127"/>
      <c r="J115" s="127"/>
      <c r="K115" s="127"/>
      <c r="L115" s="127"/>
      <c r="M115" s="127"/>
      <c r="N115" s="127"/>
      <c r="O115" s="127"/>
      <c r="P115" s="127"/>
      <c r="Q115" s="127"/>
      <c r="R115" s="127"/>
      <c r="S115" s="127"/>
      <c r="T115" s="127"/>
      <c r="U115" s="127"/>
      <c r="V115" s="127"/>
      <c r="W115" s="127"/>
      <c r="X115" s="127"/>
      <c r="Y115" s="127"/>
      <c r="Z115" s="127"/>
      <c r="AA115" s="128"/>
      <c r="AB115" s="128"/>
      <c r="AC115" s="128"/>
      <c r="AD115" s="128"/>
      <c r="AE115" s="128"/>
      <c r="AF115" s="128"/>
      <c r="AG115" s="128"/>
      <c r="AH115" s="128"/>
      <c r="AI115" s="128"/>
      <c r="AJ115" s="128"/>
      <c r="AK115" s="128"/>
      <c r="AL115" s="128"/>
      <c r="AM115" s="128"/>
      <c r="AN115" s="128"/>
      <c r="AO115" s="130"/>
      <c r="AP115" s="130"/>
      <c r="AQ115" s="127"/>
      <c r="AR115" s="127"/>
      <c r="AS115" s="127"/>
      <c r="AT115" s="127"/>
      <c r="AU115" s="127"/>
      <c r="AV115" s="127"/>
      <c r="AW115" s="127"/>
      <c r="AX115" s="127"/>
      <c r="AY115" s="127"/>
      <c r="AZ115" s="127"/>
    </row>
    <row r="116" spans="1:52" s="112" customFormat="1">
      <c r="A116" s="79" t="s">
        <v>187</v>
      </c>
      <c r="B116" s="155">
        <v>4</v>
      </c>
      <c r="C116" s="133"/>
      <c r="D116" s="304"/>
      <c r="E116" s="134"/>
      <c r="F116" s="346"/>
      <c r="G116" s="321"/>
      <c r="H116" s="127"/>
      <c r="I116" s="127"/>
      <c r="J116" s="127"/>
      <c r="K116" s="127"/>
      <c r="L116" s="127"/>
      <c r="M116" s="127"/>
      <c r="N116" s="127"/>
      <c r="O116" s="127"/>
      <c r="P116" s="127"/>
      <c r="Q116" s="127"/>
      <c r="R116" s="127"/>
      <c r="S116" s="127"/>
      <c r="T116" s="127"/>
      <c r="U116" s="127"/>
      <c r="V116" s="127"/>
      <c r="W116" s="127"/>
      <c r="X116" s="127"/>
      <c r="Y116" s="127"/>
      <c r="Z116" s="127"/>
      <c r="AA116" s="128"/>
      <c r="AB116" s="128"/>
      <c r="AC116" s="128"/>
      <c r="AD116" s="128"/>
      <c r="AE116" s="128"/>
      <c r="AF116" s="128"/>
      <c r="AG116" s="128"/>
      <c r="AH116" s="128"/>
      <c r="AI116" s="128"/>
      <c r="AJ116" s="128"/>
      <c r="AK116" s="128"/>
      <c r="AL116" s="128"/>
      <c r="AM116" s="128"/>
      <c r="AN116" s="128"/>
      <c r="AO116" s="130"/>
      <c r="AP116" s="130"/>
      <c r="AQ116" s="127"/>
      <c r="AR116" s="127"/>
      <c r="AS116" s="127"/>
      <c r="AT116" s="127"/>
      <c r="AU116" s="127"/>
      <c r="AV116" s="127"/>
      <c r="AW116" s="127"/>
      <c r="AX116" s="127"/>
      <c r="AY116" s="127"/>
      <c r="AZ116" s="127"/>
    </row>
    <row r="117" spans="1:52" s="112" customFormat="1" ht="24">
      <c r="A117" s="84" t="s">
        <v>188</v>
      </c>
      <c r="B117" s="156">
        <v>4</v>
      </c>
      <c r="C117" s="133"/>
      <c r="D117" s="304"/>
      <c r="E117" s="134"/>
      <c r="F117" s="346"/>
      <c r="G117" s="321"/>
      <c r="H117" s="127"/>
      <c r="I117" s="127"/>
      <c r="J117" s="127"/>
      <c r="K117" s="127"/>
      <c r="L117" s="127"/>
      <c r="M117" s="127"/>
      <c r="N117" s="127"/>
      <c r="O117" s="127"/>
      <c r="P117" s="127"/>
      <c r="Q117" s="127"/>
      <c r="R117" s="127"/>
      <c r="S117" s="127"/>
      <c r="T117" s="127"/>
      <c r="U117" s="127"/>
      <c r="V117" s="127"/>
      <c r="W117" s="127"/>
      <c r="X117" s="127"/>
      <c r="Y117" s="127"/>
      <c r="Z117" s="127"/>
      <c r="AA117" s="128"/>
      <c r="AB117" s="128"/>
      <c r="AC117" s="128"/>
      <c r="AD117" s="128"/>
      <c r="AE117" s="128"/>
      <c r="AF117" s="128"/>
      <c r="AG117" s="128"/>
      <c r="AH117" s="128"/>
      <c r="AI117" s="128"/>
      <c r="AJ117" s="128"/>
      <c r="AK117" s="128"/>
      <c r="AL117" s="128"/>
      <c r="AM117" s="128"/>
      <c r="AN117" s="128"/>
      <c r="AO117" s="130"/>
      <c r="AP117" s="130"/>
      <c r="AQ117" s="127"/>
      <c r="AR117" s="127"/>
      <c r="AS117" s="127"/>
      <c r="AT117" s="127"/>
      <c r="AU117" s="127"/>
      <c r="AV117" s="127"/>
      <c r="AW117" s="127"/>
      <c r="AX117" s="127"/>
      <c r="AY117" s="127"/>
      <c r="AZ117" s="127"/>
    </row>
    <row r="118" spans="1:52" s="112" customFormat="1" ht="28.5">
      <c r="A118" s="175" t="s">
        <v>71</v>
      </c>
      <c r="B118" s="188"/>
      <c r="C118" s="133"/>
      <c r="D118" s="304"/>
      <c r="E118" s="134"/>
      <c r="F118" s="346"/>
      <c r="G118" s="321"/>
      <c r="H118" s="127"/>
      <c r="I118" s="127"/>
      <c r="J118" s="127"/>
      <c r="K118" s="127"/>
      <c r="L118" s="127"/>
      <c r="M118" s="127"/>
      <c r="N118" s="127"/>
      <c r="O118" s="127"/>
      <c r="P118" s="127"/>
      <c r="Q118" s="127"/>
      <c r="R118" s="127"/>
      <c r="S118" s="127"/>
      <c r="T118" s="127"/>
      <c r="U118" s="127"/>
      <c r="V118" s="127"/>
      <c r="W118" s="127"/>
      <c r="X118" s="127"/>
      <c r="Y118" s="127"/>
      <c r="Z118" s="127"/>
      <c r="AA118" s="128"/>
      <c r="AB118" s="128"/>
      <c r="AC118" s="128"/>
      <c r="AD118" s="128"/>
      <c r="AE118" s="128"/>
      <c r="AF118" s="128"/>
      <c r="AG118" s="128"/>
      <c r="AH118" s="128"/>
      <c r="AI118" s="128"/>
      <c r="AJ118" s="128"/>
      <c r="AK118" s="128"/>
      <c r="AL118" s="128"/>
      <c r="AM118" s="128"/>
      <c r="AN118" s="128"/>
      <c r="AO118" s="130"/>
      <c r="AP118" s="130"/>
      <c r="AQ118" s="127"/>
      <c r="AR118" s="127"/>
      <c r="AS118" s="127"/>
      <c r="AT118" s="127"/>
      <c r="AU118" s="127"/>
      <c r="AV118" s="127"/>
      <c r="AW118" s="127"/>
      <c r="AX118" s="127"/>
      <c r="AY118" s="127"/>
      <c r="AZ118" s="127"/>
    </row>
    <row r="119" spans="1:52" s="112" customFormat="1" ht="36">
      <c r="A119" s="223" t="s">
        <v>189</v>
      </c>
      <c r="B119" s="224"/>
      <c r="C119" s="225"/>
      <c r="D119" s="312"/>
      <c r="E119" s="225"/>
      <c r="F119" s="348"/>
      <c r="G119" s="328"/>
      <c r="H119" s="127"/>
      <c r="I119" s="127"/>
      <c r="J119" s="127"/>
      <c r="K119" s="127"/>
      <c r="L119" s="127"/>
      <c r="M119" s="127"/>
      <c r="N119" s="127"/>
      <c r="O119" s="127"/>
      <c r="P119" s="127"/>
      <c r="Q119" s="127"/>
      <c r="R119" s="127"/>
      <c r="S119" s="127"/>
      <c r="T119" s="127"/>
      <c r="U119" s="127"/>
      <c r="V119" s="127"/>
      <c r="W119" s="127"/>
      <c r="X119" s="127"/>
      <c r="Y119" s="127"/>
      <c r="Z119" s="127"/>
      <c r="AA119" s="128"/>
      <c r="AB119" s="128"/>
      <c r="AC119" s="128"/>
      <c r="AD119" s="128"/>
      <c r="AE119" s="128"/>
      <c r="AF119" s="128"/>
      <c r="AG119" s="128"/>
      <c r="AH119" s="128"/>
      <c r="AI119" s="128"/>
      <c r="AJ119" s="128"/>
      <c r="AK119" s="128"/>
      <c r="AL119" s="128"/>
      <c r="AM119" s="128"/>
      <c r="AN119" s="128"/>
      <c r="AO119" s="130"/>
      <c r="AP119" s="130"/>
      <c r="AQ119" s="127"/>
      <c r="AR119" s="127"/>
      <c r="AS119" s="127"/>
      <c r="AT119" s="127"/>
      <c r="AU119" s="127"/>
      <c r="AV119" s="127"/>
      <c r="AW119" s="127"/>
      <c r="AX119" s="127"/>
      <c r="AY119" s="127"/>
      <c r="AZ119" s="127"/>
    </row>
    <row r="120" spans="1:52" s="112" customFormat="1" ht="24">
      <c r="A120" s="228" t="s">
        <v>190</v>
      </c>
      <c r="B120" s="163">
        <v>2</v>
      </c>
      <c r="C120" s="131"/>
      <c r="D120" s="305"/>
      <c r="E120" s="221"/>
      <c r="F120" s="346"/>
      <c r="G120" s="321"/>
      <c r="H120" s="127"/>
      <c r="I120" s="127"/>
      <c r="J120" s="127"/>
      <c r="K120" s="127"/>
      <c r="L120" s="127"/>
      <c r="M120" s="127"/>
      <c r="N120" s="127"/>
      <c r="O120" s="127"/>
      <c r="P120" s="127"/>
      <c r="Q120" s="127"/>
      <c r="R120" s="127"/>
      <c r="S120" s="127"/>
      <c r="T120" s="127"/>
      <c r="U120" s="127"/>
      <c r="V120" s="127"/>
      <c r="W120" s="127"/>
      <c r="X120" s="127"/>
      <c r="Y120" s="127"/>
      <c r="Z120" s="127"/>
      <c r="AA120" s="128"/>
      <c r="AB120" s="128"/>
      <c r="AC120" s="128"/>
      <c r="AD120" s="128"/>
      <c r="AE120" s="128"/>
      <c r="AF120" s="128"/>
      <c r="AG120" s="128"/>
      <c r="AH120" s="128"/>
      <c r="AI120" s="128"/>
      <c r="AJ120" s="128"/>
      <c r="AK120" s="128"/>
      <c r="AL120" s="128"/>
      <c r="AM120" s="128"/>
      <c r="AN120" s="128"/>
      <c r="AO120" s="129"/>
      <c r="AP120" s="129"/>
      <c r="AQ120" s="127"/>
      <c r="AR120" s="127"/>
      <c r="AS120" s="127"/>
      <c r="AT120" s="127"/>
      <c r="AU120" s="127"/>
      <c r="AV120" s="127"/>
      <c r="AW120" s="127"/>
      <c r="AX120" s="127"/>
      <c r="AY120" s="127"/>
      <c r="AZ120" s="127"/>
    </row>
    <row r="121" spans="1:52" s="112" customFormat="1" ht="24">
      <c r="A121" s="228" t="s">
        <v>191</v>
      </c>
      <c r="B121" s="163">
        <v>2</v>
      </c>
      <c r="C121" s="131"/>
      <c r="D121" s="305"/>
      <c r="E121" s="221"/>
      <c r="F121" s="346"/>
      <c r="G121" s="321"/>
      <c r="H121" s="127"/>
      <c r="I121" s="127"/>
      <c r="J121" s="127"/>
      <c r="K121" s="127"/>
      <c r="L121" s="127"/>
      <c r="M121" s="127"/>
      <c r="N121" s="127"/>
      <c r="O121" s="127"/>
      <c r="P121" s="127"/>
      <c r="Q121" s="127"/>
      <c r="R121" s="127"/>
      <c r="S121" s="127"/>
      <c r="T121" s="127"/>
      <c r="U121" s="127"/>
      <c r="V121" s="127"/>
      <c r="W121" s="127"/>
      <c r="X121" s="127"/>
      <c r="Y121" s="127"/>
      <c r="Z121" s="127"/>
      <c r="AA121" s="128"/>
      <c r="AB121" s="128"/>
      <c r="AC121" s="128"/>
      <c r="AD121" s="128"/>
      <c r="AE121" s="128"/>
      <c r="AF121" s="128"/>
      <c r="AG121" s="128"/>
      <c r="AH121" s="128"/>
      <c r="AI121" s="128"/>
      <c r="AJ121" s="128"/>
      <c r="AK121" s="128"/>
      <c r="AL121" s="128"/>
      <c r="AM121" s="128"/>
      <c r="AN121" s="128"/>
      <c r="AO121" s="130"/>
      <c r="AP121" s="130"/>
      <c r="AQ121" s="127"/>
      <c r="AR121" s="127"/>
      <c r="AS121" s="127"/>
      <c r="AT121" s="127"/>
      <c r="AU121" s="127"/>
      <c r="AV121" s="127"/>
      <c r="AW121" s="127"/>
      <c r="AX121" s="127"/>
      <c r="AY121" s="127"/>
      <c r="AZ121" s="127"/>
    </row>
    <row r="122" spans="1:52" s="112" customFormat="1">
      <c r="A122" s="228" t="s">
        <v>192</v>
      </c>
      <c r="B122" s="163">
        <v>2</v>
      </c>
      <c r="C122" s="131"/>
      <c r="D122" s="313"/>
      <c r="E122" s="222"/>
      <c r="F122" s="346"/>
      <c r="G122" s="325"/>
      <c r="H122" s="127"/>
      <c r="I122" s="127"/>
      <c r="J122" s="127"/>
      <c r="K122" s="127"/>
      <c r="L122" s="127"/>
      <c r="M122" s="127"/>
      <c r="N122" s="127"/>
      <c r="O122" s="127"/>
      <c r="P122" s="127"/>
      <c r="Q122" s="127"/>
      <c r="R122" s="127"/>
      <c r="S122" s="127"/>
      <c r="T122" s="127"/>
      <c r="U122" s="127"/>
      <c r="V122" s="127"/>
      <c r="W122" s="127"/>
      <c r="X122" s="127"/>
      <c r="Y122" s="127"/>
      <c r="Z122" s="127"/>
      <c r="AA122" s="128"/>
      <c r="AB122" s="128"/>
      <c r="AC122" s="128"/>
      <c r="AD122" s="128"/>
      <c r="AE122" s="128"/>
      <c r="AF122" s="128"/>
      <c r="AG122" s="128"/>
      <c r="AH122" s="128"/>
      <c r="AI122" s="128"/>
      <c r="AJ122" s="128"/>
      <c r="AK122" s="128"/>
      <c r="AL122" s="128"/>
      <c r="AM122" s="128"/>
      <c r="AN122" s="128"/>
      <c r="AO122" s="375"/>
      <c r="AP122" s="130"/>
      <c r="AQ122" s="127"/>
      <c r="AR122" s="127"/>
      <c r="AS122" s="127"/>
      <c r="AT122" s="127"/>
      <c r="AU122" s="127"/>
      <c r="AV122" s="127"/>
      <c r="AW122" s="127"/>
      <c r="AX122" s="127"/>
      <c r="AY122" s="127"/>
      <c r="AZ122" s="127"/>
    </row>
    <row r="123" spans="1:52" s="112" customFormat="1">
      <c r="A123" s="228" t="s">
        <v>193</v>
      </c>
      <c r="B123" s="163">
        <v>2</v>
      </c>
      <c r="C123" s="131"/>
      <c r="D123" s="304"/>
      <c r="E123" s="134"/>
      <c r="F123" s="346"/>
      <c r="G123" s="321"/>
      <c r="H123" s="127"/>
      <c r="I123" s="127"/>
      <c r="J123" s="127"/>
      <c r="K123" s="127"/>
      <c r="L123" s="127"/>
      <c r="M123" s="127"/>
      <c r="N123" s="127"/>
      <c r="O123" s="127"/>
      <c r="P123" s="127"/>
      <c r="Q123" s="127"/>
      <c r="R123" s="127"/>
      <c r="S123" s="127"/>
      <c r="T123" s="127"/>
      <c r="U123" s="127"/>
      <c r="V123" s="127"/>
      <c r="W123" s="127"/>
      <c r="X123" s="127"/>
      <c r="Y123" s="127"/>
      <c r="Z123" s="127"/>
      <c r="AA123" s="128"/>
      <c r="AB123" s="128"/>
      <c r="AC123" s="128"/>
      <c r="AD123" s="128"/>
      <c r="AE123" s="128"/>
      <c r="AF123" s="128"/>
      <c r="AG123" s="128"/>
      <c r="AH123" s="128"/>
      <c r="AI123" s="128"/>
      <c r="AJ123" s="128"/>
      <c r="AK123" s="128"/>
      <c r="AL123" s="128"/>
      <c r="AM123" s="128"/>
      <c r="AN123" s="128"/>
      <c r="AO123" s="375"/>
      <c r="AP123" s="130"/>
      <c r="AQ123" s="127"/>
      <c r="AR123" s="127"/>
      <c r="AS123" s="127"/>
      <c r="AT123" s="127"/>
      <c r="AU123" s="127"/>
      <c r="AV123" s="127"/>
      <c r="AW123" s="127"/>
      <c r="AX123" s="127"/>
      <c r="AY123" s="127"/>
      <c r="AZ123" s="127"/>
    </row>
    <row r="124" spans="1:52" s="112" customFormat="1" ht="48">
      <c r="A124" s="229" t="s">
        <v>359</v>
      </c>
      <c r="B124" s="163">
        <v>2</v>
      </c>
      <c r="C124" s="131"/>
      <c r="D124" s="304"/>
      <c r="E124" s="134"/>
      <c r="F124" s="346"/>
      <c r="G124" s="321"/>
      <c r="H124" s="127"/>
      <c r="I124" s="127"/>
      <c r="J124" s="127"/>
      <c r="K124" s="127"/>
      <c r="L124" s="127"/>
      <c r="M124" s="127"/>
      <c r="N124" s="127"/>
      <c r="O124" s="127"/>
      <c r="P124" s="127"/>
      <c r="Q124" s="127"/>
      <c r="R124" s="127"/>
      <c r="S124" s="127"/>
      <c r="T124" s="127"/>
      <c r="U124" s="127"/>
      <c r="V124" s="127"/>
      <c r="W124" s="127"/>
      <c r="X124" s="127"/>
      <c r="Y124" s="127"/>
      <c r="Z124" s="127"/>
      <c r="AA124" s="128"/>
      <c r="AB124" s="128"/>
      <c r="AC124" s="128"/>
      <c r="AD124" s="128"/>
      <c r="AE124" s="128"/>
      <c r="AF124" s="128"/>
      <c r="AG124" s="128"/>
      <c r="AH124" s="128"/>
      <c r="AI124" s="128"/>
      <c r="AJ124" s="128"/>
      <c r="AK124" s="128"/>
      <c r="AL124" s="128"/>
      <c r="AM124" s="128"/>
      <c r="AN124" s="128"/>
      <c r="AO124" s="130"/>
      <c r="AP124" s="130"/>
      <c r="AQ124" s="127"/>
      <c r="AR124" s="127"/>
      <c r="AS124" s="127"/>
      <c r="AT124" s="127"/>
      <c r="AU124" s="127"/>
      <c r="AV124" s="127"/>
      <c r="AW124" s="127"/>
      <c r="AX124" s="127"/>
      <c r="AY124" s="127"/>
      <c r="AZ124" s="127"/>
    </row>
    <row r="125" spans="1:52" s="112" customFormat="1" ht="24">
      <c r="A125" s="230" t="s">
        <v>194</v>
      </c>
      <c r="B125" s="163">
        <v>2</v>
      </c>
      <c r="C125" s="131"/>
      <c r="D125" s="304"/>
      <c r="E125" s="134"/>
      <c r="F125" s="346"/>
      <c r="G125" s="321"/>
      <c r="H125" s="127"/>
      <c r="I125" s="127"/>
      <c r="J125" s="127"/>
      <c r="K125" s="127"/>
      <c r="L125" s="127"/>
      <c r="M125" s="127"/>
      <c r="N125" s="127"/>
      <c r="O125" s="127"/>
      <c r="P125" s="127"/>
      <c r="Q125" s="127"/>
      <c r="R125" s="127"/>
      <c r="S125" s="127"/>
      <c r="T125" s="127"/>
      <c r="U125" s="127"/>
      <c r="V125" s="127"/>
      <c r="W125" s="127"/>
      <c r="X125" s="127"/>
      <c r="Y125" s="127"/>
      <c r="Z125" s="127"/>
      <c r="AA125" s="128"/>
      <c r="AB125" s="128"/>
      <c r="AC125" s="128"/>
      <c r="AD125" s="128"/>
      <c r="AE125" s="128"/>
      <c r="AF125" s="128"/>
      <c r="AG125" s="128"/>
      <c r="AH125" s="128"/>
      <c r="AI125" s="128"/>
      <c r="AJ125" s="128"/>
      <c r="AK125" s="128"/>
      <c r="AL125" s="128"/>
      <c r="AM125" s="128"/>
      <c r="AN125" s="128"/>
      <c r="AO125" s="130"/>
      <c r="AP125" s="130"/>
      <c r="AQ125" s="127"/>
      <c r="AR125" s="127"/>
      <c r="AS125" s="127"/>
      <c r="AT125" s="127"/>
      <c r="AU125" s="127"/>
      <c r="AV125" s="127"/>
      <c r="AW125" s="127"/>
      <c r="AX125" s="127"/>
      <c r="AY125" s="127"/>
      <c r="AZ125" s="127"/>
    </row>
    <row r="126" spans="1:52" s="112" customFormat="1" ht="24">
      <c r="A126" s="231" t="s">
        <v>195</v>
      </c>
      <c r="B126" s="163">
        <v>2</v>
      </c>
      <c r="C126" s="131"/>
      <c r="D126" s="304"/>
      <c r="E126" s="134"/>
      <c r="F126" s="346"/>
      <c r="G126" s="321"/>
      <c r="H126" s="127"/>
      <c r="I126" s="127"/>
      <c r="J126" s="127"/>
      <c r="K126" s="127"/>
      <c r="L126" s="127"/>
      <c r="M126" s="127"/>
      <c r="N126" s="127"/>
      <c r="O126" s="127"/>
      <c r="P126" s="127"/>
      <c r="Q126" s="127"/>
      <c r="R126" s="127"/>
      <c r="S126" s="127"/>
      <c r="T126" s="127"/>
      <c r="U126" s="127"/>
      <c r="V126" s="127"/>
      <c r="W126" s="127"/>
      <c r="X126" s="127"/>
      <c r="Y126" s="127"/>
      <c r="Z126" s="127"/>
      <c r="AA126" s="128"/>
      <c r="AB126" s="128"/>
      <c r="AC126" s="128"/>
      <c r="AD126" s="128"/>
      <c r="AE126" s="128"/>
      <c r="AF126" s="128"/>
      <c r="AG126" s="128"/>
      <c r="AH126" s="128"/>
      <c r="AI126" s="128"/>
      <c r="AJ126" s="128"/>
      <c r="AK126" s="128"/>
      <c r="AL126" s="128"/>
      <c r="AM126" s="128"/>
      <c r="AN126" s="128"/>
      <c r="AO126" s="130"/>
      <c r="AP126" s="130"/>
      <c r="AQ126" s="127"/>
      <c r="AR126" s="127"/>
      <c r="AS126" s="127"/>
      <c r="AT126" s="127"/>
      <c r="AU126" s="127"/>
      <c r="AV126" s="127"/>
      <c r="AW126" s="127"/>
      <c r="AX126" s="127"/>
      <c r="AY126" s="127"/>
      <c r="AZ126" s="127"/>
    </row>
    <row r="127" spans="1:52" s="112" customFormat="1" ht="24">
      <c r="A127" s="231" t="s">
        <v>196</v>
      </c>
      <c r="B127" s="163">
        <v>2</v>
      </c>
      <c r="C127" s="131"/>
      <c r="D127" s="304"/>
      <c r="E127" s="134"/>
      <c r="F127" s="346"/>
      <c r="G127" s="321"/>
      <c r="H127" s="127"/>
      <c r="I127" s="127"/>
      <c r="J127" s="127"/>
      <c r="K127" s="127"/>
      <c r="L127" s="127"/>
      <c r="M127" s="127"/>
      <c r="N127" s="127"/>
      <c r="O127" s="127"/>
      <c r="P127" s="127"/>
      <c r="Q127" s="127"/>
      <c r="R127" s="127"/>
      <c r="S127" s="127"/>
      <c r="T127" s="127"/>
      <c r="U127" s="127"/>
      <c r="V127" s="127"/>
      <c r="W127" s="127"/>
      <c r="X127" s="127"/>
      <c r="Y127" s="127"/>
      <c r="Z127" s="127"/>
      <c r="AA127" s="128"/>
      <c r="AB127" s="128"/>
      <c r="AC127" s="128"/>
      <c r="AD127" s="128"/>
      <c r="AE127" s="128"/>
      <c r="AF127" s="128"/>
      <c r="AG127" s="128"/>
      <c r="AH127" s="128"/>
      <c r="AI127" s="128"/>
      <c r="AJ127" s="128"/>
      <c r="AK127" s="128"/>
      <c r="AL127" s="128"/>
      <c r="AM127" s="128"/>
      <c r="AN127" s="128"/>
      <c r="AO127" s="130"/>
      <c r="AP127" s="130"/>
      <c r="AQ127" s="127"/>
      <c r="AR127" s="127"/>
      <c r="AS127" s="127"/>
      <c r="AT127" s="127"/>
      <c r="AU127" s="127"/>
      <c r="AV127" s="127"/>
      <c r="AW127" s="127"/>
      <c r="AX127" s="127"/>
      <c r="AY127" s="127"/>
      <c r="AZ127" s="127"/>
    </row>
    <row r="128" spans="1:52" s="112" customFormat="1" ht="72">
      <c r="A128" s="121" t="s">
        <v>316</v>
      </c>
      <c r="B128" s="163">
        <v>2</v>
      </c>
      <c r="C128" s="131"/>
      <c r="D128" s="307"/>
      <c r="E128" s="135"/>
      <c r="F128" s="346"/>
      <c r="G128" s="323"/>
      <c r="H128" s="127"/>
      <c r="I128" s="127"/>
      <c r="J128" s="127"/>
      <c r="K128" s="127"/>
      <c r="L128" s="127"/>
      <c r="M128" s="127"/>
      <c r="N128" s="127"/>
      <c r="O128" s="127"/>
      <c r="P128" s="127"/>
      <c r="Q128" s="127"/>
      <c r="R128" s="127"/>
      <c r="S128" s="127"/>
      <c r="T128" s="127"/>
      <c r="U128" s="127"/>
      <c r="V128" s="127"/>
      <c r="W128" s="127"/>
      <c r="X128" s="127"/>
      <c r="Y128" s="127"/>
      <c r="Z128" s="127"/>
      <c r="AA128" s="128"/>
      <c r="AB128" s="128"/>
      <c r="AC128" s="128"/>
      <c r="AD128" s="128"/>
      <c r="AE128" s="128"/>
      <c r="AF128" s="128"/>
      <c r="AG128" s="128"/>
      <c r="AH128" s="128"/>
      <c r="AI128" s="128"/>
      <c r="AJ128" s="128"/>
      <c r="AK128" s="128"/>
      <c r="AL128" s="128"/>
      <c r="AM128" s="128"/>
      <c r="AN128" s="128"/>
      <c r="AO128" s="130"/>
      <c r="AP128" s="130"/>
      <c r="AQ128" s="127"/>
      <c r="AR128" s="127"/>
      <c r="AS128" s="127"/>
      <c r="AT128" s="127"/>
      <c r="AU128" s="127"/>
      <c r="AV128" s="127"/>
      <c r="AW128" s="127"/>
      <c r="AX128" s="127"/>
      <c r="AY128" s="127"/>
      <c r="AZ128" s="127"/>
    </row>
    <row r="129" spans="1:52" s="112" customFormat="1" ht="36">
      <c r="A129" s="232" t="s">
        <v>197</v>
      </c>
      <c r="B129" s="163">
        <v>2</v>
      </c>
      <c r="C129" s="131"/>
      <c r="D129" s="309"/>
      <c r="E129" s="208"/>
      <c r="F129" s="346"/>
      <c r="G129" s="324"/>
      <c r="H129" s="127"/>
      <c r="I129" s="127"/>
      <c r="J129" s="127"/>
      <c r="K129" s="127"/>
      <c r="L129" s="127"/>
      <c r="M129" s="127"/>
      <c r="N129" s="127"/>
      <c r="O129" s="127"/>
      <c r="P129" s="127"/>
      <c r="Q129" s="127"/>
      <c r="R129" s="127"/>
      <c r="S129" s="127"/>
      <c r="T129" s="127"/>
      <c r="U129" s="127"/>
      <c r="V129" s="127"/>
      <c r="W129" s="127"/>
      <c r="X129" s="127"/>
      <c r="Y129" s="127"/>
      <c r="Z129" s="127"/>
      <c r="AA129" s="128"/>
      <c r="AB129" s="128"/>
      <c r="AC129" s="128"/>
      <c r="AD129" s="128"/>
      <c r="AE129" s="128"/>
      <c r="AF129" s="128"/>
      <c r="AG129" s="128"/>
      <c r="AH129" s="128"/>
      <c r="AI129" s="128"/>
      <c r="AJ129" s="128"/>
      <c r="AK129" s="128"/>
      <c r="AL129" s="128"/>
      <c r="AM129" s="128"/>
      <c r="AN129" s="128"/>
      <c r="AO129" s="130"/>
      <c r="AP129" s="130"/>
      <c r="AQ129" s="127"/>
      <c r="AR129" s="127"/>
      <c r="AS129" s="127"/>
      <c r="AT129" s="127"/>
      <c r="AU129" s="127"/>
      <c r="AV129" s="127"/>
      <c r="AW129" s="127"/>
      <c r="AX129" s="127"/>
      <c r="AY129" s="127"/>
      <c r="AZ129" s="127"/>
    </row>
    <row r="130" spans="1:52" s="112" customFormat="1" ht="24">
      <c r="A130" s="233" t="s">
        <v>198</v>
      </c>
      <c r="B130" s="163">
        <v>2</v>
      </c>
      <c r="C130" s="131"/>
      <c r="D130" s="308"/>
      <c r="E130" s="132"/>
      <c r="F130" s="346"/>
      <c r="G130" s="325"/>
      <c r="H130" s="127"/>
      <c r="I130" s="127"/>
      <c r="J130" s="127"/>
      <c r="K130" s="127"/>
      <c r="L130" s="127"/>
      <c r="M130" s="127"/>
      <c r="N130" s="127"/>
      <c r="O130" s="127"/>
      <c r="P130" s="127"/>
      <c r="Q130" s="127"/>
      <c r="R130" s="127"/>
      <c r="S130" s="127"/>
      <c r="T130" s="127"/>
      <c r="U130" s="127"/>
      <c r="V130" s="127"/>
      <c r="W130" s="127"/>
      <c r="X130" s="127"/>
      <c r="Y130" s="127"/>
      <c r="Z130" s="127"/>
      <c r="AA130" s="128"/>
      <c r="AB130" s="128"/>
      <c r="AC130" s="128"/>
      <c r="AD130" s="128"/>
      <c r="AE130" s="128"/>
      <c r="AF130" s="128"/>
      <c r="AG130" s="128"/>
      <c r="AH130" s="128"/>
      <c r="AI130" s="128"/>
      <c r="AJ130" s="128"/>
      <c r="AK130" s="128"/>
      <c r="AL130" s="128"/>
      <c r="AM130" s="128"/>
      <c r="AN130" s="128"/>
      <c r="AO130" s="130"/>
      <c r="AP130" s="130"/>
      <c r="AQ130" s="127"/>
      <c r="AR130" s="127"/>
      <c r="AS130" s="127"/>
      <c r="AT130" s="127"/>
      <c r="AU130" s="127"/>
      <c r="AV130" s="127"/>
      <c r="AW130" s="127"/>
      <c r="AX130" s="127"/>
      <c r="AY130" s="127"/>
      <c r="AZ130" s="127"/>
    </row>
    <row r="131" spans="1:52" s="112" customFormat="1" ht="72">
      <c r="A131" s="234" t="s">
        <v>360</v>
      </c>
      <c r="B131" s="163">
        <v>2</v>
      </c>
      <c r="C131" s="131"/>
      <c r="D131" s="304"/>
      <c r="E131" s="134"/>
      <c r="F131" s="346"/>
      <c r="G131" s="321"/>
      <c r="H131" s="127"/>
      <c r="I131" s="127"/>
      <c r="J131" s="127"/>
      <c r="K131" s="127"/>
      <c r="L131" s="127"/>
      <c r="M131" s="127"/>
      <c r="N131" s="127"/>
      <c r="O131" s="127"/>
      <c r="P131" s="127"/>
      <c r="Q131" s="127"/>
      <c r="R131" s="127"/>
      <c r="S131" s="127"/>
      <c r="T131" s="127"/>
      <c r="U131" s="127"/>
      <c r="V131" s="127"/>
      <c r="W131" s="127"/>
      <c r="X131" s="127"/>
      <c r="Y131" s="127"/>
      <c r="Z131" s="127"/>
      <c r="AA131" s="128"/>
      <c r="AB131" s="128"/>
      <c r="AC131" s="128"/>
      <c r="AD131" s="128"/>
      <c r="AE131" s="128"/>
      <c r="AF131" s="128"/>
      <c r="AG131" s="128"/>
      <c r="AH131" s="128"/>
      <c r="AI131" s="128"/>
      <c r="AJ131" s="128"/>
      <c r="AK131" s="128"/>
      <c r="AL131" s="128"/>
      <c r="AM131" s="128"/>
      <c r="AN131" s="128"/>
      <c r="AO131" s="130"/>
      <c r="AP131" s="130"/>
      <c r="AQ131" s="127"/>
      <c r="AR131" s="127"/>
      <c r="AS131" s="127"/>
      <c r="AT131" s="127"/>
      <c r="AU131" s="127"/>
      <c r="AV131" s="127"/>
      <c r="AW131" s="127"/>
      <c r="AX131" s="127"/>
      <c r="AY131" s="127"/>
      <c r="AZ131" s="127"/>
    </row>
    <row r="132" spans="1:52" s="112" customFormat="1">
      <c r="A132" s="178" t="s">
        <v>199</v>
      </c>
      <c r="B132" s="163">
        <v>2</v>
      </c>
      <c r="C132" s="131"/>
      <c r="D132" s="307"/>
      <c r="E132" s="135"/>
      <c r="F132" s="346"/>
      <c r="G132" s="323"/>
      <c r="H132" s="127"/>
      <c r="I132" s="127"/>
      <c r="J132" s="127"/>
      <c r="K132" s="127"/>
      <c r="L132" s="127"/>
      <c r="M132" s="127"/>
      <c r="N132" s="127"/>
      <c r="O132" s="127"/>
      <c r="P132" s="127"/>
      <c r="Q132" s="127"/>
      <c r="R132" s="127"/>
      <c r="S132" s="127"/>
      <c r="T132" s="127"/>
      <c r="U132" s="127"/>
      <c r="V132" s="127"/>
      <c r="W132" s="127"/>
      <c r="X132" s="127"/>
      <c r="Y132" s="127"/>
      <c r="Z132" s="127"/>
      <c r="AA132" s="128"/>
      <c r="AB132" s="128"/>
      <c r="AC132" s="128"/>
      <c r="AD132" s="128"/>
      <c r="AE132" s="128"/>
      <c r="AF132" s="128"/>
      <c r="AG132" s="128"/>
      <c r="AH132" s="128"/>
      <c r="AI132" s="128"/>
      <c r="AJ132" s="128"/>
      <c r="AK132" s="128"/>
      <c r="AL132" s="128"/>
      <c r="AM132" s="128"/>
      <c r="AN132" s="128"/>
      <c r="AO132" s="130"/>
      <c r="AP132" s="130"/>
      <c r="AQ132" s="127"/>
      <c r="AR132" s="127"/>
      <c r="AS132" s="127"/>
      <c r="AT132" s="127"/>
      <c r="AU132" s="127"/>
      <c r="AV132" s="127"/>
      <c r="AW132" s="127"/>
      <c r="AX132" s="127"/>
      <c r="AY132" s="127"/>
      <c r="AZ132" s="127"/>
    </row>
    <row r="133" spans="1:52" s="112" customFormat="1" ht="24">
      <c r="A133" s="234" t="s">
        <v>389</v>
      </c>
      <c r="B133" s="163">
        <v>2</v>
      </c>
      <c r="C133" s="131"/>
      <c r="D133" s="309"/>
      <c r="E133" s="208"/>
      <c r="F133" s="346"/>
      <c r="G133" s="324"/>
      <c r="H133" s="127"/>
      <c r="I133" s="127"/>
      <c r="J133" s="127"/>
      <c r="K133" s="127"/>
      <c r="L133" s="127"/>
      <c r="M133" s="127"/>
      <c r="N133" s="127"/>
      <c r="O133" s="127"/>
      <c r="P133" s="127"/>
      <c r="Q133" s="127"/>
      <c r="R133" s="127"/>
      <c r="S133" s="127"/>
      <c r="T133" s="127"/>
      <c r="U133" s="127"/>
      <c r="V133" s="127"/>
      <c r="W133" s="127"/>
      <c r="X133" s="127"/>
      <c r="Y133" s="127"/>
      <c r="Z133" s="127"/>
      <c r="AA133" s="128"/>
      <c r="AB133" s="128"/>
      <c r="AC133" s="128"/>
      <c r="AD133" s="128"/>
      <c r="AE133" s="128"/>
      <c r="AF133" s="128"/>
      <c r="AG133" s="128"/>
      <c r="AH133" s="128"/>
      <c r="AI133" s="128"/>
      <c r="AJ133" s="128"/>
      <c r="AK133" s="128"/>
      <c r="AL133" s="128"/>
      <c r="AM133" s="128"/>
      <c r="AN133" s="128"/>
      <c r="AO133" s="130"/>
      <c r="AP133" s="130"/>
      <c r="AQ133" s="127"/>
      <c r="AR133" s="127"/>
      <c r="AS133" s="127"/>
      <c r="AT133" s="127"/>
      <c r="AU133" s="127"/>
      <c r="AV133" s="127"/>
      <c r="AW133" s="127"/>
      <c r="AX133" s="127"/>
      <c r="AY133" s="127"/>
      <c r="AZ133" s="127"/>
    </row>
    <row r="134" spans="1:52" s="112" customFormat="1" ht="24">
      <c r="A134" s="235" t="s">
        <v>361</v>
      </c>
      <c r="B134" s="163">
        <v>2</v>
      </c>
      <c r="C134" s="131"/>
      <c r="D134" s="308"/>
      <c r="E134" s="132"/>
      <c r="F134" s="346"/>
      <c r="G134" s="325"/>
      <c r="H134" s="127"/>
      <c r="I134" s="127"/>
      <c r="J134" s="127"/>
      <c r="K134" s="127"/>
      <c r="L134" s="127"/>
      <c r="M134" s="127"/>
      <c r="N134" s="127"/>
      <c r="O134" s="127"/>
      <c r="P134" s="127"/>
      <c r="Q134" s="127"/>
      <c r="R134" s="127"/>
      <c r="S134" s="127"/>
      <c r="T134" s="127"/>
      <c r="U134" s="127"/>
      <c r="V134" s="127"/>
      <c r="W134" s="127"/>
      <c r="X134" s="127"/>
      <c r="Y134" s="127"/>
      <c r="Z134" s="127"/>
      <c r="AA134" s="128"/>
      <c r="AB134" s="128"/>
      <c r="AC134" s="128"/>
      <c r="AD134" s="128"/>
      <c r="AE134" s="128"/>
      <c r="AF134" s="128"/>
      <c r="AG134" s="128"/>
      <c r="AH134" s="128"/>
      <c r="AI134" s="128"/>
      <c r="AJ134" s="128"/>
      <c r="AK134" s="128"/>
      <c r="AL134" s="128"/>
      <c r="AM134" s="128"/>
      <c r="AN134" s="128"/>
      <c r="AO134" s="130"/>
      <c r="AP134" s="130"/>
      <c r="AQ134" s="127"/>
      <c r="AR134" s="127"/>
      <c r="AS134" s="127"/>
      <c r="AT134" s="127"/>
      <c r="AU134" s="127"/>
      <c r="AV134" s="127"/>
      <c r="AW134" s="127"/>
      <c r="AX134" s="127"/>
      <c r="AY134" s="127"/>
      <c r="AZ134" s="127"/>
    </row>
    <row r="135" spans="1:52" s="112" customFormat="1" ht="84">
      <c r="A135" s="84" t="s">
        <v>379</v>
      </c>
      <c r="B135" s="236"/>
      <c r="C135" s="297"/>
      <c r="D135" s="314"/>
      <c r="E135" s="297"/>
      <c r="F135" s="351"/>
      <c r="G135" s="331"/>
      <c r="H135" s="127"/>
      <c r="I135" s="127"/>
      <c r="J135" s="127"/>
      <c r="K135" s="127"/>
      <c r="L135" s="127"/>
      <c r="M135" s="127"/>
      <c r="N135" s="127"/>
      <c r="O135" s="127"/>
      <c r="P135" s="127"/>
      <c r="Q135" s="127"/>
      <c r="R135" s="127"/>
      <c r="S135" s="127"/>
      <c r="T135" s="127"/>
      <c r="U135" s="127"/>
      <c r="V135" s="127"/>
      <c r="W135" s="127"/>
      <c r="X135" s="127"/>
      <c r="Y135" s="127"/>
      <c r="Z135" s="127"/>
      <c r="AA135" s="128"/>
      <c r="AB135" s="128"/>
      <c r="AC135" s="128"/>
      <c r="AD135" s="128"/>
      <c r="AE135" s="128"/>
      <c r="AF135" s="128"/>
      <c r="AG135" s="128"/>
      <c r="AH135" s="128"/>
      <c r="AI135" s="128"/>
      <c r="AJ135" s="128"/>
      <c r="AK135" s="128"/>
      <c r="AL135" s="128"/>
      <c r="AM135" s="128"/>
      <c r="AN135" s="128"/>
      <c r="AO135" s="130"/>
      <c r="AP135" s="130"/>
      <c r="AQ135" s="127"/>
      <c r="AR135" s="127"/>
      <c r="AS135" s="127"/>
      <c r="AT135" s="127"/>
      <c r="AU135" s="127"/>
      <c r="AV135" s="127"/>
      <c r="AW135" s="127"/>
      <c r="AX135" s="127"/>
      <c r="AY135" s="127"/>
      <c r="AZ135" s="127"/>
    </row>
    <row r="136" spans="1:52" s="112" customFormat="1" ht="60">
      <c r="A136" s="84" t="s">
        <v>382</v>
      </c>
      <c r="B136" s="163">
        <v>2</v>
      </c>
      <c r="C136" s="131"/>
      <c r="D136" s="304"/>
      <c r="E136" s="134"/>
      <c r="F136" s="346"/>
      <c r="G136" s="321"/>
      <c r="H136" s="127"/>
      <c r="I136" s="127"/>
      <c r="J136" s="127"/>
      <c r="K136" s="127"/>
      <c r="L136" s="127"/>
      <c r="M136" s="127"/>
      <c r="N136" s="127"/>
      <c r="O136" s="127"/>
      <c r="P136" s="127"/>
      <c r="Q136" s="127"/>
      <c r="R136" s="127"/>
      <c r="S136" s="127"/>
      <c r="T136" s="127"/>
      <c r="U136" s="127"/>
      <c r="V136" s="127"/>
      <c r="W136" s="127"/>
      <c r="X136" s="127"/>
      <c r="Y136" s="127"/>
      <c r="Z136" s="127"/>
      <c r="AA136" s="128"/>
      <c r="AB136" s="128"/>
      <c r="AC136" s="128"/>
      <c r="AD136" s="128"/>
      <c r="AE136" s="128"/>
      <c r="AF136" s="128"/>
      <c r="AG136" s="128"/>
      <c r="AH136" s="128"/>
      <c r="AI136" s="128"/>
      <c r="AJ136" s="128"/>
      <c r="AK136" s="128"/>
      <c r="AL136" s="128"/>
      <c r="AM136" s="128"/>
      <c r="AN136" s="128"/>
      <c r="AO136" s="130"/>
      <c r="AP136" s="130"/>
      <c r="AQ136" s="127"/>
      <c r="AR136" s="127"/>
      <c r="AS136" s="127"/>
      <c r="AT136" s="127"/>
      <c r="AU136" s="127"/>
      <c r="AV136" s="127"/>
      <c r="AW136" s="127"/>
      <c r="AX136" s="127"/>
      <c r="AY136" s="127"/>
      <c r="AZ136" s="127"/>
    </row>
    <row r="137" spans="1:52" s="112" customFormat="1" ht="36">
      <c r="A137" s="84" t="s">
        <v>390</v>
      </c>
      <c r="B137" s="143">
        <v>2</v>
      </c>
      <c r="C137" s="131"/>
      <c r="D137" s="304"/>
      <c r="E137" s="134"/>
      <c r="F137" s="346"/>
      <c r="G137" s="321"/>
      <c r="H137" s="127"/>
      <c r="I137" s="127"/>
      <c r="J137" s="127"/>
      <c r="K137" s="127"/>
      <c r="L137" s="127"/>
      <c r="M137" s="127"/>
      <c r="N137" s="127"/>
      <c r="O137" s="127"/>
      <c r="P137" s="127"/>
      <c r="Q137" s="127"/>
      <c r="R137" s="127"/>
      <c r="S137" s="127"/>
      <c r="T137" s="127"/>
      <c r="U137" s="127"/>
      <c r="V137" s="127"/>
      <c r="W137" s="127"/>
      <c r="X137" s="127"/>
      <c r="Y137" s="127"/>
      <c r="Z137" s="127"/>
      <c r="AA137" s="128"/>
      <c r="AB137" s="128"/>
      <c r="AC137" s="128"/>
      <c r="AD137" s="128"/>
      <c r="AE137" s="128"/>
      <c r="AF137" s="128"/>
      <c r="AG137" s="128"/>
      <c r="AH137" s="128"/>
      <c r="AI137" s="128"/>
      <c r="AJ137" s="128"/>
      <c r="AK137" s="128"/>
      <c r="AL137" s="128"/>
      <c r="AM137" s="128"/>
      <c r="AN137" s="128"/>
      <c r="AO137" s="130"/>
      <c r="AP137" s="130"/>
      <c r="AQ137" s="127"/>
      <c r="AR137" s="127"/>
      <c r="AS137" s="127"/>
      <c r="AT137" s="127"/>
      <c r="AU137" s="127"/>
      <c r="AV137" s="127"/>
      <c r="AW137" s="127"/>
      <c r="AX137" s="127"/>
      <c r="AY137" s="127"/>
      <c r="AZ137" s="127"/>
    </row>
    <row r="138" spans="1:52" s="112" customFormat="1" ht="84">
      <c r="A138" s="102" t="s">
        <v>383</v>
      </c>
      <c r="B138" s="156">
        <v>4</v>
      </c>
      <c r="C138" s="133"/>
      <c r="D138" s="304"/>
      <c r="E138" s="134"/>
      <c r="F138" s="346"/>
      <c r="G138" s="321"/>
      <c r="H138" s="127"/>
      <c r="I138" s="127"/>
      <c r="J138" s="127"/>
      <c r="K138" s="127"/>
      <c r="L138" s="127"/>
      <c r="M138" s="127"/>
      <c r="N138" s="127"/>
      <c r="O138" s="127"/>
      <c r="P138" s="127"/>
      <c r="Q138" s="127"/>
      <c r="R138" s="127"/>
      <c r="S138" s="127"/>
      <c r="T138" s="127"/>
      <c r="U138" s="127"/>
      <c r="V138" s="127"/>
      <c r="W138" s="127"/>
      <c r="X138" s="127"/>
      <c r="Y138" s="127"/>
      <c r="Z138" s="127"/>
      <c r="AA138" s="128"/>
      <c r="AB138" s="128"/>
      <c r="AC138" s="128"/>
      <c r="AD138" s="128"/>
      <c r="AE138" s="128"/>
      <c r="AF138" s="128"/>
      <c r="AG138" s="128"/>
      <c r="AH138" s="128"/>
      <c r="AI138" s="128"/>
      <c r="AJ138" s="128"/>
      <c r="AK138" s="128"/>
      <c r="AL138" s="128"/>
      <c r="AM138" s="128"/>
      <c r="AN138" s="128"/>
      <c r="AO138" s="130"/>
      <c r="AP138" s="130"/>
      <c r="AQ138" s="127"/>
      <c r="AR138" s="127"/>
      <c r="AS138" s="127"/>
      <c r="AT138" s="127"/>
      <c r="AU138" s="127"/>
      <c r="AV138" s="127"/>
      <c r="AW138" s="127"/>
      <c r="AX138" s="127"/>
      <c r="AY138" s="127"/>
      <c r="AZ138" s="127"/>
    </row>
    <row r="139" spans="1:52" s="112" customFormat="1" ht="60">
      <c r="A139" s="102" t="s">
        <v>317</v>
      </c>
      <c r="B139" s="156">
        <v>4</v>
      </c>
      <c r="C139" s="133"/>
      <c r="D139" s="304"/>
      <c r="E139" s="134"/>
      <c r="F139" s="346"/>
      <c r="G139" s="321"/>
      <c r="H139" s="127"/>
      <c r="I139" s="127"/>
      <c r="J139" s="127"/>
      <c r="K139" s="127"/>
      <c r="L139" s="127"/>
      <c r="M139" s="127"/>
      <c r="N139" s="127"/>
      <c r="O139" s="127"/>
      <c r="P139" s="127"/>
      <c r="Q139" s="127"/>
      <c r="R139" s="127"/>
      <c r="S139" s="127"/>
      <c r="T139" s="127"/>
      <c r="U139" s="127"/>
      <c r="V139" s="127"/>
      <c r="W139" s="127"/>
      <c r="X139" s="127"/>
      <c r="Y139" s="127"/>
      <c r="Z139" s="127"/>
      <c r="AA139" s="128"/>
      <c r="AB139" s="128"/>
      <c r="AC139" s="128"/>
      <c r="AD139" s="128"/>
      <c r="AE139" s="128"/>
      <c r="AF139" s="128"/>
      <c r="AG139" s="128"/>
      <c r="AH139" s="128"/>
      <c r="AI139" s="128"/>
      <c r="AJ139" s="128"/>
      <c r="AK139" s="128"/>
      <c r="AL139" s="128"/>
      <c r="AM139" s="128"/>
      <c r="AN139" s="128"/>
      <c r="AO139" s="130"/>
      <c r="AP139" s="130"/>
      <c r="AQ139" s="127"/>
      <c r="AR139" s="127"/>
      <c r="AS139" s="127"/>
      <c r="AT139" s="127"/>
      <c r="AU139" s="127"/>
      <c r="AV139" s="127"/>
      <c r="AW139" s="127"/>
      <c r="AX139" s="127"/>
      <c r="AY139" s="127"/>
      <c r="AZ139" s="127"/>
    </row>
    <row r="140" spans="1:52" s="112" customFormat="1" ht="72">
      <c r="A140" s="106" t="s">
        <v>391</v>
      </c>
      <c r="B140" s="147">
        <v>2</v>
      </c>
      <c r="C140" s="131"/>
      <c r="D140" s="307"/>
      <c r="E140" s="135"/>
      <c r="F140" s="346"/>
      <c r="G140" s="323"/>
      <c r="H140" s="127"/>
      <c r="I140" s="127"/>
      <c r="J140" s="127"/>
      <c r="K140" s="127"/>
      <c r="L140" s="127"/>
      <c r="M140" s="127"/>
      <c r="N140" s="127"/>
      <c r="O140" s="127"/>
      <c r="P140" s="127"/>
      <c r="Q140" s="127"/>
      <c r="R140" s="127"/>
      <c r="S140" s="127"/>
      <c r="T140" s="127"/>
      <c r="U140" s="127"/>
      <c r="V140" s="127"/>
      <c r="W140" s="127"/>
      <c r="X140" s="127"/>
      <c r="Y140" s="127"/>
      <c r="Z140" s="127"/>
      <c r="AA140" s="128"/>
      <c r="AB140" s="128"/>
      <c r="AC140" s="128"/>
      <c r="AD140" s="128"/>
      <c r="AE140" s="128"/>
      <c r="AF140" s="128"/>
      <c r="AG140" s="128"/>
      <c r="AH140" s="128"/>
      <c r="AI140" s="128"/>
      <c r="AJ140" s="128"/>
      <c r="AK140" s="128"/>
      <c r="AL140" s="128"/>
      <c r="AM140" s="128"/>
      <c r="AN140" s="128"/>
      <c r="AO140" s="130"/>
      <c r="AP140" s="130"/>
      <c r="AQ140" s="127"/>
      <c r="AR140" s="127"/>
      <c r="AS140" s="127"/>
      <c r="AT140" s="127"/>
      <c r="AU140" s="127"/>
      <c r="AV140" s="127"/>
      <c r="AW140" s="127"/>
      <c r="AX140" s="127"/>
      <c r="AY140" s="127"/>
      <c r="AZ140" s="127"/>
    </row>
    <row r="141" spans="1:52" s="112" customFormat="1" ht="96">
      <c r="A141" s="247" t="s">
        <v>318</v>
      </c>
      <c r="B141" s="248">
        <v>4</v>
      </c>
      <c r="C141" s="133"/>
      <c r="D141" s="305"/>
      <c r="E141" s="221"/>
      <c r="F141" s="346"/>
      <c r="G141" s="321"/>
      <c r="H141" s="127"/>
      <c r="I141" s="127"/>
      <c r="J141" s="127"/>
      <c r="K141" s="127"/>
      <c r="L141" s="127"/>
      <c r="M141" s="127"/>
      <c r="N141" s="127"/>
      <c r="O141" s="127"/>
      <c r="P141" s="127"/>
      <c r="Q141" s="127"/>
      <c r="R141" s="127"/>
      <c r="S141" s="127"/>
      <c r="T141" s="127"/>
      <c r="U141" s="127"/>
      <c r="V141" s="127"/>
      <c r="W141" s="127"/>
      <c r="X141" s="127"/>
      <c r="Y141" s="127"/>
      <c r="Z141" s="127"/>
      <c r="AA141" s="128"/>
      <c r="AB141" s="128"/>
      <c r="AC141" s="128"/>
      <c r="AD141" s="128"/>
      <c r="AE141" s="128"/>
      <c r="AF141" s="128"/>
      <c r="AG141" s="128"/>
      <c r="AH141" s="128"/>
      <c r="AI141" s="128"/>
      <c r="AJ141" s="128"/>
      <c r="AK141" s="128"/>
      <c r="AL141" s="128"/>
      <c r="AM141" s="128"/>
      <c r="AN141" s="128"/>
      <c r="AO141" s="130"/>
      <c r="AP141" s="130"/>
      <c r="AQ141" s="127"/>
      <c r="AR141" s="127"/>
      <c r="AS141" s="127"/>
      <c r="AT141" s="127"/>
      <c r="AU141" s="127"/>
      <c r="AV141" s="127"/>
      <c r="AW141" s="127"/>
      <c r="AX141" s="127"/>
      <c r="AY141" s="127"/>
      <c r="AZ141" s="127"/>
    </row>
    <row r="142" spans="1:52" s="112" customFormat="1" ht="96">
      <c r="A142" s="105" t="s">
        <v>319</v>
      </c>
      <c r="B142" s="155">
        <v>4</v>
      </c>
      <c r="C142" s="133"/>
      <c r="D142" s="308"/>
      <c r="E142" s="132"/>
      <c r="F142" s="346"/>
      <c r="G142" s="325"/>
      <c r="H142" s="127"/>
      <c r="I142" s="127"/>
      <c r="J142" s="127"/>
      <c r="K142" s="127"/>
      <c r="L142" s="127"/>
      <c r="M142" s="127"/>
      <c r="N142" s="127"/>
      <c r="O142" s="127"/>
      <c r="P142" s="127"/>
      <c r="Q142" s="127"/>
      <c r="R142" s="127"/>
      <c r="S142" s="127"/>
      <c r="T142" s="127"/>
      <c r="U142" s="127"/>
      <c r="V142" s="127"/>
      <c r="W142" s="127"/>
      <c r="X142" s="127"/>
      <c r="Y142" s="127"/>
      <c r="Z142" s="127"/>
      <c r="AA142" s="128"/>
      <c r="AB142" s="128"/>
      <c r="AC142" s="128"/>
      <c r="AD142" s="128"/>
      <c r="AE142" s="128"/>
      <c r="AF142" s="128"/>
      <c r="AG142" s="128"/>
      <c r="AH142" s="128"/>
      <c r="AI142" s="128"/>
      <c r="AJ142" s="128"/>
      <c r="AK142" s="128"/>
      <c r="AL142" s="128"/>
      <c r="AM142" s="128"/>
      <c r="AN142" s="128"/>
      <c r="AO142" s="130"/>
      <c r="AP142" s="130"/>
      <c r="AQ142" s="127"/>
      <c r="AR142" s="127"/>
      <c r="AS142" s="127"/>
      <c r="AT142" s="127"/>
      <c r="AU142" s="127"/>
      <c r="AV142" s="127"/>
      <c r="AW142" s="127"/>
      <c r="AX142" s="127"/>
      <c r="AY142" s="127"/>
      <c r="AZ142" s="127"/>
    </row>
    <row r="143" spans="1:52" s="112" customFormat="1" ht="24">
      <c r="A143" s="84" t="s">
        <v>200</v>
      </c>
      <c r="B143" s="156">
        <v>4</v>
      </c>
      <c r="C143" s="133"/>
      <c r="D143" s="304"/>
      <c r="E143" s="134"/>
      <c r="F143" s="346"/>
      <c r="G143" s="321"/>
      <c r="H143" s="127"/>
      <c r="I143" s="127"/>
      <c r="J143" s="127"/>
      <c r="K143" s="127"/>
      <c r="L143" s="127"/>
      <c r="M143" s="127"/>
      <c r="N143" s="127"/>
      <c r="O143" s="127"/>
      <c r="P143" s="127"/>
      <c r="Q143" s="127"/>
      <c r="R143" s="127"/>
      <c r="S143" s="127"/>
      <c r="T143" s="127"/>
      <c r="U143" s="127"/>
      <c r="V143" s="127"/>
      <c r="W143" s="127"/>
      <c r="X143" s="127"/>
      <c r="Y143" s="127"/>
      <c r="Z143" s="127"/>
      <c r="AA143" s="128"/>
      <c r="AB143" s="128"/>
      <c r="AC143" s="128"/>
      <c r="AD143" s="128"/>
      <c r="AE143" s="128"/>
      <c r="AF143" s="128"/>
      <c r="AG143" s="128"/>
      <c r="AH143" s="128"/>
      <c r="AI143" s="128"/>
      <c r="AJ143" s="128"/>
      <c r="AK143" s="128"/>
      <c r="AL143" s="128"/>
      <c r="AM143" s="128"/>
      <c r="AN143" s="128"/>
      <c r="AO143" s="130"/>
      <c r="AP143" s="130"/>
      <c r="AQ143" s="127"/>
      <c r="AR143" s="127"/>
      <c r="AS143" s="127"/>
      <c r="AT143" s="127"/>
      <c r="AU143" s="127"/>
      <c r="AV143" s="127"/>
      <c r="AW143" s="127"/>
      <c r="AX143" s="127"/>
      <c r="AY143" s="127"/>
      <c r="AZ143" s="127"/>
    </row>
    <row r="144" spans="1:52" s="112" customFormat="1">
      <c r="A144" s="175" t="s">
        <v>72</v>
      </c>
      <c r="B144" s="188"/>
      <c r="C144" s="133"/>
      <c r="D144" s="304"/>
      <c r="E144" s="134"/>
      <c r="F144" s="346"/>
      <c r="G144" s="321"/>
      <c r="H144" s="127"/>
      <c r="I144" s="127"/>
      <c r="J144" s="127"/>
      <c r="K144" s="127"/>
      <c r="L144" s="127"/>
      <c r="M144" s="127"/>
      <c r="N144" s="127"/>
      <c r="O144" s="127"/>
      <c r="P144" s="127"/>
      <c r="Q144" s="127"/>
      <c r="R144" s="127"/>
      <c r="S144" s="127"/>
      <c r="T144" s="127"/>
      <c r="U144" s="127"/>
      <c r="V144" s="127"/>
      <c r="W144" s="127"/>
      <c r="X144" s="127"/>
      <c r="Y144" s="127"/>
      <c r="Z144" s="127"/>
      <c r="AA144" s="128"/>
      <c r="AB144" s="128"/>
      <c r="AC144" s="128"/>
      <c r="AD144" s="128"/>
      <c r="AE144" s="128"/>
      <c r="AF144" s="128"/>
      <c r="AG144" s="128"/>
      <c r="AH144" s="128"/>
      <c r="AI144" s="128"/>
      <c r="AJ144" s="128"/>
      <c r="AK144" s="128"/>
      <c r="AL144" s="128"/>
      <c r="AM144" s="128"/>
      <c r="AN144" s="128"/>
      <c r="AO144" s="130"/>
      <c r="AP144" s="130"/>
      <c r="AQ144" s="127"/>
      <c r="AR144" s="127"/>
      <c r="AS144" s="127"/>
      <c r="AT144" s="127"/>
      <c r="AU144" s="127"/>
      <c r="AV144" s="127"/>
      <c r="AW144" s="127"/>
      <c r="AX144" s="127"/>
      <c r="AY144" s="127"/>
      <c r="AZ144" s="127"/>
    </row>
    <row r="145" spans="1:52" s="112" customFormat="1" ht="24">
      <c r="A145" s="79" t="s">
        <v>201</v>
      </c>
      <c r="B145" s="143">
        <v>2</v>
      </c>
      <c r="C145" s="131"/>
      <c r="D145" s="304"/>
      <c r="E145" s="134"/>
      <c r="F145" s="346"/>
      <c r="G145" s="321"/>
      <c r="H145" s="127"/>
      <c r="I145" s="127"/>
      <c r="J145" s="127"/>
      <c r="K145" s="127"/>
      <c r="L145" s="127"/>
      <c r="M145" s="127"/>
      <c r="N145" s="127"/>
      <c r="O145" s="127"/>
      <c r="P145" s="127"/>
      <c r="Q145" s="127"/>
      <c r="R145" s="127"/>
      <c r="S145" s="127"/>
      <c r="T145" s="127"/>
      <c r="U145" s="127"/>
      <c r="V145" s="127"/>
      <c r="W145" s="127"/>
      <c r="X145" s="127"/>
      <c r="Y145" s="127"/>
      <c r="Z145" s="127"/>
      <c r="AA145" s="128"/>
      <c r="AB145" s="128"/>
      <c r="AC145" s="128"/>
      <c r="AD145" s="128"/>
      <c r="AE145" s="128"/>
      <c r="AF145" s="128"/>
      <c r="AG145" s="128"/>
      <c r="AH145" s="128"/>
      <c r="AI145" s="128"/>
      <c r="AJ145" s="128"/>
      <c r="AK145" s="128"/>
      <c r="AL145" s="128"/>
      <c r="AM145" s="128"/>
      <c r="AN145" s="128"/>
      <c r="AO145" s="130"/>
      <c r="AP145" s="130"/>
      <c r="AQ145" s="127"/>
      <c r="AR145" s="127"/>
      <c r="AS145" s="127"/>
      <c r="AT145" s="127"/>
      <c r="AU145" s="127"/>
      <c r="AV145" s="127"/>
      <c r="AW145" s="127"/>
      <c r="AX145" s="127"/>
      <c r="AY145" s="127"/>
      <c r="AZ145" s="127"/>
    </row>
    <row r="146" spans="1:52" s="112" customFormat="1" ht="84">
      <c r="A146" s="80" t="s">
        <v>340</v>
      </c>
      <c r="B146" s="143">
        <v>2</v>
      </c>
      <c r="C146" s="131"/>
      <c r="D146" s="304"/>
      <c r="E146" s="134"/>
      <c r="F146" s="346"/>
      <c r="G146" s="321"/>
      <c r="H146" s="127"/>
      <c r="I146" s="127"/>
      <c r="J146" s="127"/>
      <c r="K146" s="127"/>
      <c r="L146" s="127"/>
      <c r="M146" s="127"/>
      <c r="N146" s="127"/>
      <c r="O146" s="127"/>
      <c r="P146" s="127"/>
      <c r="Q146" s="127"/>
      <c r="R146" s="127"/>
      <c r="S146" s="127"/>
      <c r="T146" s="127"/>
      <c r="U146" s="127"/>
      <c r="V146" s="127"/>
      <c r="W146" s="127"/>
      <c r="X146" s="127"/>
      <c r="Y146" s="127"/>
      <c r="Z146" s="127"/>
      <c r="AA146" s="128"/>
      <c r="AB146" s="128"/>
      <c r="AC146" s="128"/>
      <c r="AD146" s="128"/>
      <c r="AE146" s="128"/>
      <c r="AF146" s="128"/>
      <c r="AG146" s="128"/>
      <c r="AH146" s="128"/>
      <c r="AI146" s="128"/>
      <c r="AJ146" s="128"/>
      <c r="AK146" s="128"/>
      <c r="AL146" s="128"/>
      <c r="AM146" s="128"/>
      <c r="AN146" s="128"/>
      <c r="AO146" s="130"/>
      <c r="AP146" s="130"/>
      <c r="AQ146" s="127"/>
      <c r="AR146" s="127"/>
      <c r="AS146" s="127"/>
      <c r="AT146" s="127"/>
      <c r="AU146" s="127"/>
      <c r="AV146" s="127"/>
      <c r="AW146" s="127"/>
      <c r="AX146" s="127"/>
      <c r="AY146" s="127"/>
      <c r="AZ146" s="127"/>
    </row>
    <row r="147" spans="1:52" s="112" customFormat="1" ht="72">
      <c r="A147" s="97" t="s">
        <v>280</v>
      </c>
      <c r="B147" s="147">
        <v>2</v>
      </c>
      <c r="C147" s="131"/>
      <c r="D147" s="307"/>
      <c r="E147" s="135"/>
      <c r="F147" s="346"/>
      <c r="G147" s="323"/>
      <c r="H147" s="127"/>
      <c r="I147" s="127"/>
      <c r="J147" s="127"/>
      <c r="K147" s="127"/>
      <c r="L147" s="127"/>
      <c r="M147" s="127"/>
      <c r="N147" s="127"/>
      <c r="O147" s="127"/>
      <c r="P147" s="127"/>
      <c r="Q147" s="127"/>
      <c r="R147" s="127"/>
      <c r="S147" s="127"/>
      <c r="T147" s="127"/>
      <c r="U147" s="127"/>
      <c r="V147" s="127"/>
      <c r="W147" s="127"/>
      <c r="X147" s="127"/>
      <c r="Y147" s="127"/>
      <c r="Z147" s="127"/>
      <c r="AA147" s="128"/>
      <c r="AB147" s="128"/>
      <c r="AC147" s="128"/>
      <c r="AD147" s="128"/>
      <c r="AE147" s="128"/>
      <c r="AF147" s="128"/>
      <c r="AG147" s="128"/>
      <c r="AH147" s="128"/>
      <c r="AI147" s="128"/>
      <c r="AJ147" s="128"/>
      <c r="AK147" s="128"/>
      <c r="AL147" s="128"/>
      <c r="AM147" s="128"/>
      <c r="AN147" s="128"/>
      <c r="AO147" s="130"/>
      <c r="AP147" s="130"/>
      <c r="AQ147" s="127"/>
      <c r="AR147" s="127"/>
      <c r="AS147" s="127"/>
      <c r="AT147" s="127"/>
      <c r="AU147" s="127"/>
      <c r="AV147" s="127"/>
      <c r="AW147" s="127"/>
      <c r="AX147" s="127"/>
      <c r="AY147" s="127"/>
      <c r="AZ147" s="127"/>
    </row>
    <row r="148" spans="1:52" s="112" customFormat="1" ht="24">
      <c r="A148" s="223" t="s">
        <v>202</v>
      </c>
      <c r="B148" s="238">
        <v>2</v>
      </c>
      <c r="C148" s="131"/>
      <c r="D148" s="305"/>
      <c r="E148" s="221"/>
      <c r="F148" s="346"/>
      <c r="G148" s="321"/>
      <c r="H148" s="127"/>
      <c r="I148" s="127"/>
      <c r="J148" s="127"/>
      <c r="K148" s="127"/>
      <c r="L148" s="127"/>
      <c r="M148" s="127"/>
      <c r="N148" s="127"/>
      <c r="O148" s="127"/>
      <c r="P148" s="127"/>
      <c r="Q148" s="127"/>
      <c r="R148" s="127"/>
      <c r="S148" s="127"/>
      <c r="T148" s="127"/>
      <c r="U148" s="127"/>
      <c r="V148" s="127"/>
      <c r="W148" s="127"/>
      <c r="X148" s="127"/>
      <c r="Y148" s="127"/>
      <c r="Z148" s="127"/>
      <c r="AA148" s="128"/>
      <c r="AB148" s="128"/>
      <c r="AC148" s="128"/>
      <c r="AD148" s="128"/>
      <c r="AE148" s="128"/>
      <c r="AF148" s="128"/>
      <c r="AG148" s="128"/>
      <c r="AH148" s="128"/>
      <c r="AI148" s="128"/>
      <c r="AJ148" s="128"/>
      <c r="AK148" s="128"/>
      <c r="AL148" s="128"/>
      <c r="AM148" s="128"/>
      <c r="AN148" s="128"/>
      <c r="AO148" s="130"/>
      <c r="AP148" s="130"/>
      <c r="AQ148" s="127"/>
      <c r="AR148" s="127"/>
      <c r="AS148" s="127"/>
      <c r="AT148" s="127"/>
      <c r="AU148" s="127"/>
      <c r="AV148" s="127"/>
      <c r="AW148" s="127"/>
      <c r="AX148" s="127"/>
      <c r="AY148" s="127"/>
      <c r="AZ148" s="127"/>
    </row>
    <row r="149" spans="1:52" s="112" customFormat="1" ht="72">
      <c r="A149" s="105" t="s">
        <v>320</v>
      </c>
      <c r="B149" s="256">
        <v>5</v>
      </c>
      <c r="C149" s="220"/>
      <c r="D149" s="305"/>
      <c r="E149" s="221"/>
      <c r="F149" s="346"/>
      <c r="G149" s="321"/>
      <c r="H149" s="127"/>
      <c r="I149" s="127"/>
      <c r="J149" s="127"/>
      <c r="K149" s="127"/>
      <c r="L149" s="127"/>
      <c r="M149" s="127"/>
      <c r="N149" s="127"/>
      <c r="O149" s="127"/>
      <c r="P149" s="127"/>
      <c r="Q149" s="127"/>
      <c r="R149" s="127"/>
      <c r="S149" s="127"/>
      <c r="T149" s="127"/>
      <c r="U149" s="127"/>
      <c r="V149" s="127"/>
      <c r="W149" s="127"/>
      <c r="X149" s="127"/>
      <c r="Y149" s="127"/>
      <c r="Z149" s="127"/>
      <c r="AA149" s="128"/>
      <c r="AB149" s="128"/>
      <c r="AC149" s="128"/>
      <c r="AD149" s="128"/>
      <c r="AE149" s="128"/>
      <c r="AF149" s="128"/>
      <c r="AG149" s="128"/>
      <c r="AH149" s="128"/>
      <c r="AI149" s="128"/>
      <c r="AJ149" s="128"/>
      <c r="AK149" s="128"/>
      <c r="AL149" s="128"/>
      <c r="AM149" s="128"/>
      <c r="AN149" s="128"/>
      <c r="AO149" s="130"/>
      <c r="AP149" s="130"/>
      <c r="AQ149" s="127"/>
      <c r="AR149" s="127"/>
      <c r="AS149" s="127"/>
      <c r="AT149" s="127"/>
      <c r="AU149" s="127"/>
      <c r="AV149" s="127"/>
      <c r="AW149" s="127"/>
      <c r="AX149" s="127"/>
      <c r="AY149" s="127"/>
      <c r="AZ149" s="127"/>
    </row>
    <row r="150" spans="1:52" s="112" customFormat="1" ht="48">
      <c r="A150" s="103" t="s">
        <v>321</v>
      </c>
      <c r="B150" s="143">
        <v>2</v>
      </c>
      <c r="C150" s="131"/>
      <c r="D150" s="304"/>
      <c r="E150" s="134"/>
      <c r="F150" s="346"/>
      <c r="G150" s="321"/>
      <c r="H150" s="127"/>
      <c r="I150" s="127"/>
      <c r="J150" s="127"/>
      <c r="K150" s="127"/>
      <c r="L150" s="127"/>
      <c r="M150" s="127"/>
      <c r="N150" s="127"/>
      <c r="O150" s="127"/>
      <c r="P150" s="127"/>
      <c r="Q150" s="127"/>
      <c r="R150" s="127"/>
      <c r="S150" s="127"/>
      <c r="T150" s="127"/>
      <c r="U150" s="127"/>
      <c r="V150" s="127"/>
      <c r="W150" s="127"/>
      <c r="X150" s="127"/>
      <c r="Y150" s="127"/>
      <c r="Z150" s="127"/>
      <c r="AA150" s="128"/>
      <c r="AB150" s="128"/>
      <c r="AC150" s="128"/>
      <c r="AD150" s="128"/>
      <c r="AE150" s="128"/>
      <c r="AF150" s="128"/>
      <c r="AG150" s="128"/>
      <c r="AH150" s="128"/>
      <c r="AI150" s="128"/>
      <c r="AJ150" s="128"/>
      <c r="AK150" s="128"/>
      <c r="AL150" s="128"/>
      <c r="AM150" s="128"/>
      <c r="AN150" s="128"/>
      <c r="AO150" s="130"/>
      <c r="AP150" s="130"/>
      <c r="AQ150" s="127"/>
      <c r="AR150" s="127"/>
      <c r="AS150" s="127"/>
      <c r="AT150" s="127"/>
      <c r="AU150" s="127"/>
      <c r="AV150" s="127"/>
      <c r="AW150" s="127"/>
      <c r="AX150" s="127"/>
      <c r="AY150" s="127"/>
      <c r="AZ150" s="127"/>
    </row>
    <row r="151" spans="1:52" s="112" customFormat="1" ht="24">
      <c r="A151" s="79" t="s">
        <v>281</v>
      </c>
      <c r="B151" s="186"/>
      <c r="C151" s="204"/>
      <c r="D151" s="306"/>
      <c r="E151" s="204"/>
      <c r="F151" s="348"/>
      <c r="G151" s="328"/>
      <c r="H151" s="127"/>
      <c r="I151" s="127"/>
      <c r="J151" s="127"/>
      <c r="K151" s="127"/>
      <c r="L151" s="127"/>
      <c r="M151" s="127"/>
      <c r="N151" s="127"/>
      <c r="O151" s="127"/>
      <c r="P151" s="127"/>
      <c r="Q151" s="127"/>
      <c r="R151" s="127"/>
      <c r="S151" s="127"/>
      <c r="T151" s="127"/>
      <c r="U151" s="127"/>
      <c r="V151" s="127"/>
      <c r="W151" s="127"/>
      <c r="X151" s="127"/>
      <c r="Y151" s="127"/>
      <c r="Z151" s="127"/>
      <c r="AA151" s="128"/>
      <c r="AB151" s="128"/>
      <c r="AC151" s="128"/>
      <c r="AD151" s="128"/>
      <c r="AE151" s="128"/>
      <c r="AF151" s="128"/>
      <c r="AG151" s="128"/>
      <c r="AH151" s="128"/>
      <c r="AI151" s="128"/>
      <c r="AJ151" s="128"/>
      <c r="AK151" s="128"/>
      <c r="AL151" s="128"/>
      <c r="AM151" s="128"/>
      <c r="AN151" s="128"/>
      <c r="AO151" s="130"/>
      <c r="AP151" s="130"/>
      <c r="AQ151" s="127"/>
      <c r="AR151" s="127"/>
      <c r="AS151" s="127"/>
      <c r="AT151" s="127"/>
      <c r="AU151" s="127"/>
      <c r="AV151" s="127"/>
      <c r="AW151" s="127"/>
      <c r="AX151" s="127"/>
      <c r="AY151" s="127"/>
      <c r="AZ151" s="127"/>
    </row>
    <row r="152" spans="1:52" s="112" customFormat="1" ht="24">
      <c r="A152" s="96" t="s">
        <v>203</v>
      </c>
      <c r="B152" s="257">
        <v>5</v>
      </c>
      <c r="C152" s="220"/>
      <c r="D152" s="305"/>
      <c r="E152" s="221"/>
      <c r="F152" s="346"/>
      <c r="G152" s="321"/>
      <c r="H152" s="127"/>
      <c r="I152" s="127"/>
      <c r="J152" s="127"/>
      <c r="K152" s="127"/>
      <c r="L152" s="127"/>
      <c r="M152" s="127"/>
      <c r="N152" s="127"/>
      <c r="O152" s="127"/>
      <c r="P152" s="127"/>
      <c r="Q152" s="127"/>
      <c r="R152" s="127"/>
      <c r="S152" s="127"/>
      <c r="T152" s="127"/>
      <c r="U152" s="127"/>
      <c r="V152" s="127"/>
      <c r="W152" s="127"/>
      <c r="X152" s="127"/>
      <c r="Y152" s="127"/>
      <c r="Z152" s="127"/>
      <c r="AA152" s="128"/>
      <c r="AB152" s="128"/>
      <c r="AC152" s="128"/>
      <c r="AD152" s="128"/>
      <c r="AE152" s="128"/>
      <c r="AF152" s="128"/>
      <c r="AG152" s="128"/>
      <c r="AH152" s="128"/>
      <c r="AI152" s="128"/>
      <c r="AJ152" s="128"/>
      <c r="AK152" s="128"/>
      <c r="AL152" s="128"/>
      <c r="AM152" s="128"/>
      <c r="AN152" s="128"/>
      <c r="AO152" s="130"/>
      <c r="AP152" s="130"/>
      <c r="AQ152" s="127"/>
      <c r="AR152" s="127"/>
      <c r="AS152" s="127"/>
      <c r="AT152" s="127"/>
      <c r="AU152" s="127"/>
      <c r="AV152" s="127"/>
      <c r="AW152" s="127"/>
      <c r="AX152" s="127"/>
      <c r="AY152" s="127"/>
      <c r="AZ152" s="127"/>
    </row>
    <row r="153" spans="1:52" s="112" customFormat="1" ht="24">
      <c r="A153" s="96" t="s">
        <v>204</v>
      </c>
      <c r="B153" s="257">
        <v>5</v>
      </c>
      <c r="C153" s="220"/>
      <c r="D153" s="305"/>
      <c r="E153" s="221"/>
      <c r="F153" s="346"/>
      <c r="G153" s="321"/>
      <c r="H153" s="127"/>
      <c r="I153" s="127"/>
      <c r="J153" s="127"/>
      <c r="K153" s="127"/>
      <c r="L153" s="127"/>
      <c r="M153" s="127"/>
      <c r="N153" s="127"/>
      <c r="O153" s="127"/>
      <c r="P153" s="127"/>
      <c r="Q153" s="127"/>
      <c r="R153" s="127"/>
      <c r="S153" s="127"/>
      <c r="T153" s="127"/>
      <c r="U153" s="127"/>
      <c r="V153" s="127"/>
      <c r="W153" s="127"/>
      <c r="X153" s="127"/>
      <c r="Y153" s="127"/>
      <c r="Z153" s="127"/>
      <c r="AA153" s="128"/>
      <c r="AB153" s="128"/>
      <c r="AC153" s="128"/>
      <c r="AD153" s="128"/>
      <c r="AE153" s="128"/>
      <c r="AF153" s="128"/>
      <c r="AG153" s="128"/>
      <c r="AH153" s="128"/>
      <c r="AI153" s="128"/>
      <c r="AJ153" s="128"/>
      <c r="AK153" s="128"/>
      <c r="AL153" s="128"/>
      <c r="AM153" s="128"/>
      <c r="AN153" s="128"/>
      <c r="AO153" s="130"/>
      <c r="AP153" s="130"/>
      <c r="AQ153" s="127"/>
      <c r="AR153" s="127"/>
      <c r="AS153" s="127"/>
      <c r="AT153" s="127"/>
      <c r="AU153" s="127"/>
      <c r="AV153" s="127"/>
      <c r="AW153" s="127"/>
      <c r="AX153" s="127"/>
      <c r="AY153" s="127"/>
      <c r="AZ153" s="127"/>
    </row>
    <row r="154" spans="1:52" s="112" customFormat="1" ht="24">
      <c r="A154" s="121" t="s">
        <v>205</v>
      </c>
      <c r="B154" s="258">
        <v>5</v>
      </c>
      <c r="C154" s="220"/>
      <c r="D154" s="305"/>
      <c r="E154" s="221"/>
      <c r="F154" s="346"/>
      <c r="G154" s="321"/>
      <c r="H154" s="127"/>
      <c r="I154" s="127"/>
      <c r="J154" s="127"/>
      <c r="K154" s="127"/>
      <c r="L154" s="127"/>
      <c r="M154" s="127"/>
      <c r="N154" s="127"/>
      <c r="O154" s="127"/>
      <c r="P154" s="127"/>
      <c r="Q154" s="127"/>
      <c r="R154" s="127"/>
      <c r="S154" s="127"/>
      <c r="T154" s="127"/>
      <c r="U154" s="127"/>
      <c r="V154" s="127"/>
      <c r="W154" s="127"/>
      <c r="X154" s="127"/>
      <c r="Y154" s="127"/>
      <c r="Z154" s="127"/>
      <c r="AA154" s="128"/>
      <c r="AB154" s="128"/>
      <c r="AC154" s="128"/>
      <c r="AD154" s="128"/>
      <c r="AE154" s="128"/>
      <c r="AF154" s="128"/>
      <c r="AG154" s="128"/>
      <c r="AH154" s="128"/>
      <c r="AI154" s="128"/>
      <c r="AJ154" s="128"/>
      <c r="AK154" s="128"/>
      <c r="AL154" s="128"/>
      <c r="AM154" s="128"/>
      <c r="AN154" s="128"/>
      <c r="AO154" s="130"/>
      <c r="AP154" s="130"/>
      <c r="AQ154" s="127"/>
      <c r="AR154" s="127"/>
      <c r="AS154" s="127"/>
      <c r="AT154" s="127"/>
      <c r="AU154" s="127"/>
      <c r="AV154" s="127"/>
      <c r="AW154" s="127"/>
      <c r="AX154" s="127"/>
      <c r="AY154" s="127"/>
      <c r="AZ154" s="127"/>
    </row>
    <row r="155" spans="1:52" s="112" customFormat="1" ht="60">
      <c r="A155" s="223" t="s">
        <v>283</v>
      </c>
      <c r="B155" s="257">
        <v>5</v>
      </c>
      <c r="C155" s="220"/>
      <c r="D155" s="305"/>
      <c r="E155" s="221"/>
      <c r="F155" s="346"/>
      <c r="G155" s="321"/>
      <c r="H155" s="127"/>
      <c r="I155" s="127"/>
      <c r="J155" s="127"/>
      <c r="K155" s="127"/>
      <c r="L155" s="127"/>
      <c r="M155" s="127"/>
      <c r="N155" s="127"/>
      <c r="O155" s="127"/>
      <c r="P155" s="127"/>
      <c r="Q155" s="127"/>
      <c r="R155" s="127"/>
      <c r="S155" s="127"/>
      <c r="T155" s="127"/>
      <c r="U155" s="127"/>
      <c r="V155" s="127"/>
      <c r="W155" s="127"/>
      <c r="X155" s="127"/>
      <c r="Y155" s="127"/>
      <c r="Z155" s="127"/>
      <c r="AA155" s="128"/>
      <c r="AB155" s="128"/>
      <c r="AC155" s="128"/>
      <c r="AD155" s="128"/>
      <c r="AE155" s="128"/>
      <c r="AF155" s="128"/>
      <c r="AG155" s="128"/>
      <c r="AH155" s="128"/>
      <c r="AI155" s="128"/>
      <c r="AJ155" s="128"/>
      <c r="AK155" s="128"/>
      <c r="AL155" s="128"/>
      <c r="AM155" s="128"/>
      <c r="AN155" s="128"/>
      <c r="AO155" s="130"/>
      <c r="AP155" s="130"/>
      <c r="AQ155" s="127"/>
      <c r="AR155" s="127"/>
      <c r="AS155" s="127"/>
      <c r="AT155" s="127"/>
      <c r="AU155" s="127"/>
      <c r="AV155" s="127"/>
      <c r="AW155" s="127"/>
      <c r="AX155" s="127"/>
      <c r="AY155" s="127"/>
      <c r="AZ155" s="127"/>
    </row>
    <row r="156" spans="1:52" s="112" customFormat="1">
      <c r="A156" s="98" t="s">
        <v>206</v>
      </c>
      <c r="B156" s="256">
        <v>5</v>
      </c>
      <c r="C156" s="220"/>
      <c r="D156" s="305"/>
      <c r="E156" s="221"/>
      <c r="F156" s="346"/>
      <c r="G156" s="321"/>
      <c r="H156" s="127"/>
      <c r="I156" s="127"/>
      <c r="J156" s="127"/>
      <c r="K156" s="127"/>
      <c r="L156" s="127"/>
      <c r="M156" s="127"/>
      <c r="N156" s="127"/>
      <c r="O156" s="127"/>
      <c r="P156" s="127"/>
      <c r="Q156" s="127"/>
      <c r="R156" s="127"/>
      <c r="S156" s="127"/>
      <c r="T156" s="127"/>
      <c r="U156" s="127"/>
      <c r="V156" s="127"/>
      <c r="W156" s="127"/>
      <c r="X156" s="127"/>
      <c r="Y156" s="127"/>
      <c r="Z156" s="127"/>
      <c r="AA156" s="128"/>
      <c r="AB156" s="128"/>
      <c r="AC156" s="128"/>
      <c r="AD156" s="128"/>
      <c r="AE156" s="128"/>
      <c r="AF156" s="128"/>
      <c r="AG156" s="128"/>
      <c r="AH156" s="128"/>
      <c r="AI156" s="128"/>
      <c r="AJ156" s="128"/>
      <c r="AK156" s="128"/>
      <c r="AL156" s="128"/>
      <c r="AM156" s="128"/>
      <c r="AN156" s="128"/>
      <c r="AO156" s="130"/>
      <c r="AP156" s="130"/>
      <c r="AQ156" s="127"/>
      <c r="AR156" s="127"/>
      <c r="AS156" s="127"/>
      <c r="AT156" s="127"/>
      <c r="AU156" s="127"/>
      <c r="AV156" s="127"/>
      <c r="AW156" s="127"/>
      <c r="AX156" s="127"/>
      <c r="AY156" s="127"/>
      <c r="AZ156" s="127"/>
    </row>
    <row r="157" spans="1:52" s="112" customFormat="1" ht="36">
      <c r="A157" s="96" t="s">
        <v>207</v>
      </c>
      <c r="B157" s="257">
        <v>5</v>
      </c>
      <c r="C157" s="220"/>
      <c r="D157" s="305"/>
      <c r="E157" s="221"/>
      <c r="F157" s="346"/>
      <c r="G157" s="321"/>
      <c r="H157" s="127"/>
      <c r="I157" s="127"/>
      <c r="J157" s="127"/>
      <c r="K157" s="127"/>
      <c r="L157" s="127"/>
      <c r="M157" s="127"/>
      <c r="N157" s="127"/>
      <c r="O157" s="127"/>
      <c r="P157" s="127"/>
      <c r="Q157" s="127"/>
      <c r="R157" s="127"/>
      <c r="S157" s="127"/>
      <c r="T157" s="127"/>
      <c r="U157" s="127"/>
      <c r="V157" s="127"/>
      <c r="W157" s="127"/>
      <c r="X157" s="127"/>
      <c r="Y157" s="127"/>
      <c r="Z157" s="127"/>
      <c r="AA157" s="128"/>
      <c r="AB157" s="128"/>
      <c r="AC157" s="128"/>
      <c r="AD157" s="128"/>
      <c r="AE157" s="128"/>
      <c r="AF157" s="128"/>
      <c r="AG157" s="128"/>
      <c r="AH157" s="128"/>
      <c r="AI157" s="128"/>
      <c r="AJ157" s="128"/>
      <c r="AK157" s="128"/>
      <c r="AL157" s="128"/>
      <c r="AM157" s="128"/>
      <c r="AN157" s="128"/>
      <c r="AO157" s="130"/>
      <c r="AP157" s="130"/>
      <c r="AQ157" s="127"/>
      <c r="AR157" s="127"/>
      <c r="AS157" s="127"/>
      <c r="AT157" s="127"/>
      <c r="AU157" s="127"/>
      <c r="AV157" s="127"/>
      <c r="AW157" s="127"/>
      <c r="AX157" s="127"/>
      <c r="AY157" s="127"/>
      <c r="AZ157" s="127"/>
    </row>
    <row r="158" spans="1:52" s="112" customFormat="1" ht="24">
      <c r="A158" s="121" t="s">
        <v>208</v>
      </c>
      <c r="B158" s="196"/>
      <c r="C158" s="206"/>
      <c r="D158" s="315"/>
      <c r="E158" s="206"/>
      <c r="F158" s="348"/>
      <c r="G158" s="332"/>
      <c r="H158" s="127"/>
      <c r="I158" s="127"/>
      <c r="J158" s="127"/>
      <c r="K158" s="127"/>
      <c r="L158" s="127"/>
      <c r="M158" s="127"/>
      <c r="N158" s="127"/>
      <c r="O158" s="127"/>
      <c r="P158" s="127"/>
      <c r="Q158" s="127"/>
      <c r="R158" s="127"/>
      <c r="S158" s="127"/>
      <c r="T158" s="127"/>
      <c r="U158" s="127"/>
      <c r="V158" s="127"/>
      <c r="W158" s="127"/>
      <c r="X158" s="127"/>
      <c r="Y158" s="127"/>
      <c r="Z158" s="127"/>
      <c r="AA158" s="128"/>
      <c r="AB158" s="128"/>
      <c r="AC158" s="128"/>
      <c r="AD158" s="128"/>
      <c r="AE158" s="128"/>
      <c r="AF158" s="128"/>
      <c r="AG158" s="128"/>
      <c r="AH158" s="128"/>
      <c r="AI158" s="128"/>
      <c r="AJ158" s="128"/>
      <c r="AK158" s="128"/>
      <c r="AL158" s="128"/>
      <c r="AM158" s="128"/>
      <c r="AN158" s="128"/>
      <c r="AO158" s="130"/>
      <c r="AP158" s="130"/>
      <c r="AQ158" s="127"/>
      <c r="AR158" s="127"/>
      <c r="AS158" s="127"/>
      <c r="AT158" s="127"/>
      <c r="AU158" s="127"/>
      <c r="AV158" s="127"/>
      <c r="AW158" s="127"/>
      <c r="AX158" s="127"/>
      <c r="AY158" s="127"/>
      <c r="AZ158" s="127"/>
    </row>
    <row r="159" spans="1:52" s="112" customFormat="1">
      <c r="A159" s="223" t="s">
        <v>209</v>
      </c>
      <c r="B159" s="257">
        <v>5</v>
      </c>
      <c r="C159" s="220"/>
      <c r="D159" s="305"/>
      <c r="E159" s="221"/>
      <c r="F159" s="346"/>
      <c r="G159" s="321"/>
      <c r="H159" s="127"/>
      <c r="I159" s="127"/>
      <c r="J159" s="127"/>
      <c r="K159" s="127"/>
      <c r="L159" s="127"/>
      <c r="M159" s="127"/>
      <c r="N159" s="127"/>
      <c r="O159" s="127"/>
      <c r="P159" s="127"/>
      <c r="Q159" s="127"/>
      <c r="R159" s="127"/>
      <c r="S159" s="127"/>
      <c r="T159" s="127"/>
      <c r="U159" s="127"/>
      <c r="V159" s="127"/>
      <c r="W159" s="127"/>
      <c r="X159" s="127"/>
      <c r="Y159" s="127"/>
      <c r="Z159" s="127"/>
      <c r="AA159" s="128"/>
      <c r="AB159" s="128"/>
      <c r="AC159" s="128"/>
      <c r="AD159" s="128"/>
      <c r="AE159" s="128"/>
      <c r="AF159" s="128"/>
      <c r="AG159" s="128"/>
      <c r="AH159" s="128"/>
      <c r="AI159" s="128"/>
      <c r="AJ159" s="128"/>
      <c r="AK159" s="128"/>
      <c r="AL159" s="128"/>
      <c r="AM159" s="128"/>
      <c r="AN159" s="128"/>
      <c r="AO159" s="130"/>
      <c r="AP159" s="130"/>
      <c r="AQ159" s="127"/>
      <c r="AR159" s="127"/>
      <c r="AS159" s="127"/>
      <c r="AT159" s="127"/>
      <c r="AU159" s="127"/>
      <c r="AV159" s="127"/>
      <c r="AW159" s="127"/>
      <c r="AX159" s="127"/>
      <c r="AY159" s="127"/>
      <c r="AZ159" s="127"/>
    </row>
    <row r="160" spans="1:52" s="112" customFormat="1" ht="24">
      <c r="A160" s="123" t="s">
        <v>210</v>
      </c>
      <c r="B160" s="259">
        <v>5</v>
      </c>
      <c r="C160" s="220"/>
      <c r="D160" s="305"/>
      <c r="E160" s="221"/>
      <c r="F160" s="346"/>
      <c r="G160" s="321"/>
      <c r="H160" s="127"/>
      <c r="I160" s="127"/>
      <c r="J160" s="127"/>
      <c r="K160" s="127"/>
      <c r="L160" s="127"/>
      <c r="M160" s="127"/>
      <c r="N160" s="127"/>
      <c r="O160" s="127"/>
      <c r="P160" s="127"/>
      <c r="Q160" s="127"/>
      <c r="R160" s="127"/>
      <c r="S160" s="127"/>
      <c r="T160" s="127"/>
      <c r="U160" s="127"/>
      <c r="V160" s="127"/>
      <c r="W160" s="127"/>
      <c r="X160" s="127"/>
      <c r="Y160" s="127"/>
      <c r="Z160" s="127"/>
      <c r="AA160" s="128"/>
      <c r="AB160" s="128"/>
      <c r="AC160" s="128"/>
      <c r="AD160" s="128"/>
      <c r="AE160" s="128"/>
      <c r="AF160" s="128"/>
      <c r="AG160" s="128"/>
      <c r="AH160" s="128"/>
      <c r="AI160" s="128"/>
      <c r="AJ160" s="128"/>
      <c r="AK160" s="128"/>
      <c r="AL160" s="128"/>
      <c r="AM160" s="128"/>
      <c r="AN160" s="128"/>
      <c r="AO160" s="130"/>
      <c r="AP160" s="130"/>
      <c r="AQ160" s="127"/>
      <c r="AR160" s="127"/>
      <c r="AS160" s="127"/>
      <c r="AT160" s="127"/>
      <c r="AU160" s="127"/>
      <c r="AV160" s="127"/>
      <c r="AW160" s="127"/>
      <c r="AX160" s="127"/>
      <c r="AY160" s="127"/>
      <c r="AZ160" s="127"/>
    </row>
    <row r="161" spans="1:52" s="112" customFormat="1" ht="24">
      <c r="A161" s="96" t="s">
        <v>211</v>
      </c>
      <c r="B161" s="257">
        <v>5</v>
      </c>
      <c r="C161" s="220"/>
      <c r="D161" s="305"/>
      <c r="E161" s="221"/>
      <c r="F161" s="346"/>
      <c r="G161" s="321"/>
      <c r="H161" s="127"/>
      <c r="I161" s="127"/>
      <c r="J161" s="127"/>
      <c r="K161" s="127"/>
      <c r="L161" s="127"/>
      <c r="M161" s="127"/>
      <c r="N161" s="127"/>
      <c r="O161" s="127"/>
      <c r="P161" s="127"/>
      <c r="Q161" s="127"/>
      <c r="R161" s="127"/>
      <c r="S161" s="127"/>
      <c r="T161" s="127"/>
      <c r="U161" s="127"/>
      <c r="V161" s="127"/>
      <c r="W161" s="127"/>
      <c r="X161" s="127"/>
      <c r="Y161" s="127"/>
      <c r="Z161" s="127"/>
      <c r="AA161" s="128"/>
      <c r="AB161" s="128"/>
      <c r="AC161" s="128"/>
      <c r="AD161" s="128"/>
      <c r="AE161" s="128"/>
      <c r="AF161" s="128"/>
      <c r="AG161" s="128"/>
      <c r="AH161" s="128"/>
      <c r="AI161" s="128"/>
      <c r="AJ161" s="128"/>
      <c r="AK161" s="128"/>
      <c r="AL161" s="128"/>
      <c r="AM161" s="128"/>
      <c r="AN161" s="128"/>
      <c r="AO161" s="130"/>
      <c r="AP161" s="130"/>
      <c r="AQ161" s="127"/>
      <c r="AR161" s="127"/>
      <c r="AS161" s="127"/>
      <c r="AT161" s="127"/>
      <c r="AU161" s="127"/>
      <c r="AV161" s="127"/>
      <c r="AW161" s="127"/>
      <c r="AX161" s="127"/>
      <c r="AY161" s="127"/>
      <c r="AZ161" s="127"/>
    </row>
    <row r="162" spans="1:52" s="112" customFormat="1">
      <c r="A162" s="98" t="s">
        <v>212</v>
      </c>
      <c r="B162" s="191"/>
      <c r="C162" s="202"/>
      <c r="D162" s="316"/>
      <c r="E162" s="202"/>
      <c r="F162" s="348"/>
      <c r="G162" s="333"/>
      <c r="H162" s="127"/>
      <c r="I162" s="127"/>
      <c r="J162" s="127"/>
      <c r="K162" s="127"/>
      <c r="L162" s="127"/>
      <c r="M162" s="127"/>
      <c r="N162" s="127"/>
      <c r="O162" s="127"/>
      <c r="P162" s="127"/>
      <c r="Q162" s="127"/>
      <c r="R162" s="127"/>
      <c r="S162" s="127"/>
      <c r="T162" s="127"/>
      <c r="U162" s="127"/>
      <c r="V162" s="127"/>
      <c r="W162" s="127"/>
      <c r="X162" s="127"/>
      <c r="Y162" s="127"/>
      <c r="Z162" s="127"/>
      <c r="AA162" s="128"/>
      <c r="AB162" s="128"/>
      <c r="AC162" s="128"/>
      <c r="AD162" s="128"/>
      <c r="AE162" s="128"/>
      <c r="AF162" s="128"/>
      <c r="AG162" s="128"/>
      <c r="AH162" s="128"/>
      <c r="AI162" s="128"/>
      <c r="AJ162" s="128"/>
      <c r="AK162" s="128"/>
      <c r="AL162" s="128"/>
      <c r="AM162" s="128"/>
      <c r="AN162" s="128"/>
      <c r="AO162" s="130"/>
      <c r="AP162" s="130"/>
      <c r="AQ162" s="127"/>
      <c r="AR162" s="127"/>
      <c r="AS162" s="127"/>
      <c r="AT162" s="127"/>
      <c r="AU162" s="127"/>
      <c r="AV162" s="127"/>
      <c r="AW162" s="127"/>
      <c r="AX162" s="127"/>
      <c r="AY162" s="127"/>
      <c r="AZ162" s="127"/>
    </row>
    <row r="163" spans="1:52" s="112" customFormat="1" ht="24">
      <c r="A163" s="96" t="s">
        <v>213</v>
      </c>
      <c r="B163" s="258">
        <v>5</v>
      </c>
      <c r="C163" s="220"/>
      <c r="D163" s="305"/>
      <c r="E163" s="221"/>
      <c r="F163" s="346"/>
      <c r="G163" s="321"/>
      <c r="H163" s="127"/>
      <c r="I163" s="127"/>
      <c r="J163" s="127"/>
      <c r="K163" s="127"/>
      <c r="L163" s="127"/>
      <c r="M163" s="127"/>
      <c r="N163" s="127"/>
      <c r="O163" s="127"/>
      <c r="P163" s="127"/>
      <c r="Q163" s="127"/>
      <c r="R163" s="127"/>
      <c r="S163" s="127"/>
      <c r="T163" s="127"/>
      <c r="U163" s="127"/>
      <c r="V163" s="127"/>
      <c r="W163" s="127"/>
      <c r="X163" s="127"/>
      <c r="Y163" s="127"/>
      <c r="Z163" s="127"/>
      <c r="AA163" s="128"/>
      <c r="AB163" s="128"/>
      <c r="AC163" s="128"/>
      <c r="AD163" s="128"/>
      <c r="AE163" s="128"/>
      <c r="AF163" s="128"/>
      <c r="AG163" s="128"/>
      <c r="AH163" s="128"/>
      <c r="AI163" s="128"/>
      <c r="AJ163" s="128"/>
      <c r="AK163" s="128"/>
      <c r="AL163" s="128"/>
      <c r="AM163" s="128"/>
      <c r="AN163" s="128"/>
      <c r="AO163" s="130"/>
      <c r="AP163" s="130"/>
      <c r="AQ163" s="127"/>
      <c r="AR163" s="127"/>
      <c r="AS163" s="127"/>
      <c r="AT163" s="127"/>
      <c r="AU163" s="127"/>
      <c r="AV163" s="127"/>
      <c r="AW163" s="127"/>
      <c r="AX163" s="127"/>
      <c r="AY163" s="127"/>
      <c r="AZ163" s="127"/>
    </row>
    <row r="164" spans="1:52" s="112" customFormat="1">
      <c r="A164" s="96" t="s">
        <v>214</v>
      </c>
      <c r="B164" s="145"/>
      <c r="C164" s="136"/>
      <c r="D164" s="317"/>
      <c r="E164" s="136"/>
      <c r="F164" s="348"/>
      <c r="G164" s="334"/>
      <c r="H164" s="127"/>
      <c r="I164" s="127"/>
      <c r="J164" s="127"/>
      <c r="K164" s="127"/>
      <c r="L164" s="127"/>
      <c r="M164" s="127"/>
      <c r="N164" s="127"/>
      <c r="O164" s="127"/>
      <c r="P164" s="127"/>
      <c r="Q164" s="127"/>
      <c r="R164" s="127"/>
      <c r="S164" s="127"/>
      <c r="T164" s="127"/>
      <c r="U164" s="127"/>
      <c r="V164" s="127"/>
      <c r="W164" s="127"/>
      <c r="X164" s="127"/>
      <c r="Y164" s="127"/>
      <c r="Z164" s="127"/>
      <c r="AA164" s="128"/>
      <c r="AB164" s="128"/>
      <c r="AC164" s="128"/>
      <c r="AD164" s="128"/>
      <c r="AE164" s="128"/>
      <c r="AF164" s="128"/>
      <c r="AG164" s="128"/>
      <c r="AH164" s="128"/>
      <c r="AI164" s="128"/>
      <c r="AJ164" s="128"/>
      <c r="AK164" s="128"/>
      <c r="AL164" s="128"/>
      <c r="AM164" s="128"/>
      <c r="AN164" s="128"/>
      <c r="AO164" s="130"/>
      <c r="AP164" s="130"/>
      <c r="AQ164" s="127"/>
      <c r="AR164" s="127"/>
      <c r="AS164" s="127"/>
      <c r="AT164" s="127"/>
      <c r="AU164" s="127"/>
      <c r="AV164" s="127"/>
      <c r="AW164" s="127"/>
      <c r="AX164" s="127"/>
      <c r="AY164" s="127"/>
      <c r="AZ164" s="127"/>
    </row>
    <row r="165" spans="1:52" s="112" customFormat="1" ht="24">
      <c r="A165" s="96" t="s">
        <v>215</v>
      </c>
      <c r="B165" s="150">
        <v>1</v>
      </c>
      <c r="C165" s="131"/>
      <c r="D165" s="308"/>
      <c r="E165" s="132"/>
      <c r="F165" s="346"/>
      <c r="G165" s="335"/>
      <c r="H165" s="127"/>
      <c r="I165" s="127"/>
      <c r="J165" s="127"/>
      <c r="K165" s="127"/>
      <c r="L165" s="127"/>
      <c r="M165" s="127"/>
      <c r="N165" s="127"/>
      <c r="O165" s="127"/>
      <c r="P165" s="127"/>
      <c r="Q165" s="127"/>
      <c r="R165" s="127"/>
      <c r="S165" s="127"/>
      <c r="T165" s="127"/>
      <c r="U165" s="127"/>
      <c r="V165" s="127"/>
      <c r="W165" s="127"/>
      <c r="X165" s="127"/>
      <c r="Y165" s="127"/>
      <c r="Z165" s="127"/>
      <c r="AA165" s="128"/>
      <c r="AB165" s="128"/>
      <c r="AC165" s="128"/>
      <c r="AD165" s="128"/>
      <c r="AE165" s="128"/>
      <c r="AF165" s="128"/>
      <c r="AG165" s="128"/>
      <c r="AH165" s="128"/>
      <c r="AI165" s="128"/>
      <c r="AJ165" s="128"/>
      <c r="AK165" s="128"/>
      <c r="AL165" s="128"/>
      <c r="AM165" s="128"/>
      <c r="AN165" s="128"/>
      <c r="AO165" s="130"/>
      <c r="AP165" s="130"/>
      <c r="AQ165" s="127"/>
      <c r="AR165" s="127"/>
      <c r="AS165" s="127"/>
      <c r="AT165" s="127"/>
      <c r="AU165" s="127"/>
      <c r="AV165" s="127"/>
      <c r="AW165" s="127"/>
      <c r="AX165" s="127"/>
      <c r="AY165" s="127"/>
      <c r="AZ165" s="127"/>
    </row>
    <row r="166" spans="1:52" s="112" customFormat="1" ht="24">
      <c r="A166" s="96" t="s">
        <v>216</v>
      </c>
      <c r="B166" s="142">
        <v>1</v>
      </c>
      <c r="C166" s="131"/>
      <c r="D166" s="304"/>
      <c r="E166" s="134"/>
      <c r="F166" s="346"/>
      <c r="G166" s="321"/>
      <c r="H166" s="127"/>
      <c r="I166" s="127"/>
      <c r="J166" s="127"/>
      <c r="K166" s="127"/>
      <c r="L166" s="127"/>
      <c r="M166" s="127"/>
      <c r="N166" s="127"/>
      <c r="O166" s="127"/>
      <c r="P166" s="127"/>
      <c r="Q166" s="127"/>
      <c r="R166" s="127"/>
      <c r="S166" s="127"/>
      <c r="T166" s="127"/>
      <c r="U166" s="127"/>
      <c r="V166" s="127"/>
      <c r="W166" s="127"/>
      <c r="X166" s="127"/>
      <c r="Y166" s="127"/>
      <c r="Z166" s="127"/>
      <c r="AA166" s="128"/>
      <c r="AB166" s="128"/>
      <c r="AC166" s="128"/>
      <c r="AD166" s="128"/>
      <c r="AE166" s="128"/>
      <c r="AF166" s="128"/>
      <c r="AG166" s="128"/>
      <c r="AH166" s="128"/>
      <c r="AI166" s="128"/>
      <c r="AJ166" s="128"/>
      <c r="AK166" s="128"/>
      <c r="AL166" s="128"/>
      <c r="AM166" s="128"/>
      <c r="AN166" s="128"/>
      <c r="AO166" s="130"/>
      <c r="AP166" s="130"/>
      <c r="AQ166" s="127"/>
      <c r="AR166" s="127"/>
      <c r="AS166" s="127"/>
      <c r="AT166" s="127"/>
      <c r="AU166" s="127"/>
      <c r="AV166" s="127"/>
      <c r="AW166" s="127"/>
      <c r="AX166" s="127"/>
      <c r="AY166" s="127"/>
      <c r="AZ166" s="127"/>
    </row>
    <row r="167" spans="1:52" s="112" customFormat="1" ht="72">
      <c r="A167" s="84" t="s">
        <v>341</v>
      </c>
      <c r="B167" s="186"/>
      <c r="C167" s="204"/>
      <c r="D167" s="306"/>
      <c r="E167" s="211"/>
      <c r="F167" s="348"/>
      <c r="G167" s="336"/>
      <c r="H167" s="127"/>
      <c r="I167" s="127"/>
      <c r="J167" s="127"/>
      <c r="K167" s="127"/>
      <c r="L167" s="127"/>
      <c r="M167" s="127"/>
      <c r="N167" s="127"/>
      <c r="O167" s="127"/>
      <c r="P167" s="127"/>
      <c r="Q167" s="127"/>
      <c r="R167" s="127"/>
      <c r="S167" s="127"/>
      <c r="T167" s="127"/>
      <c r="U167" s="127"/>
      <c r="V167" s="127"/>
      <c r="W167" s="127"/>
      <c r="X167" s="127"/>
      <c r="Y167" s="127"/>
      <c r="Z167" s="127"/>
      <c r="AA167" s="128"/>
      <c r="AB167" s="128"/>
      <c r="AC167" s="128"/>
      <c r="AD167" s="128"/>
      <c r="AE167" s="128"/>
      <c r="AF167" s="128"/>
      <c r="AG167" s="128"/>
      <c r="AH167" s="128"/>
      <c r="AI167" s="128"/>
      <c r="AJ167" s="128"/>
      <c r="AK167" s="128"/>
      <c r="AL167" s="128"/>
      <c r="AM167" s="128"/>
      <c r="AN167" s="128"/>
      <c r="AO167" s="130"/>
      <c r="AP167" s="130"/>
      <c r="AQ167" s="127"/>
      <c r="AR167" s="127"/>
      <c r="AS167" s="127"/>
      <c r="AT167" s="127"/>
      <c r="AU167" s="127"/>
      <c r="AV167" s="127"/>
      <c r="AW167" s="127"/>
      <c r="AX167" s="127"/>
      <c r="AY167" s="127"/>
      <c r="AZ167" s="127"/>
    </row>
    <row r="168" spans="1:52" s="112" customFormat="1" ht="60">
      <c r="A168" s="106" t="s">
        <v>329</v>
      </c>
      <c r="B168" s="147">
        <v>2</v>
      </c>
      <c r="C168" s="131"/>
      <c r="D168" s="307"/>
      <c r="E168" s="135"/>
      <c r="F168" s="346"/>
      <c r="G168" s="323"/>
      <c r="H168" s="127"/>
      <c r="I168" s="127"/>
      <c r="J168" s="127"/>
      <c r="K168" s="127"/>
      <c r="L168" s="127"/>
      <c r="M168" s="127"/>
      <c r="N168" s="127"/>
      <c r="O168" s="127"/>
      <c r="P168" s="127"/>
      <c r="Q168" s="127"/>
      <c r="R168" s="127"/>
      <c r="S168" s="127"/>
      <c r="T168" s="127"/>
      <c r="U168" s="127"/>
      <c r="V168" s="127"/>
      <c r="W168" s="127"/>
      <c r="X168" s="127"/>
      <c r="Y168" s="127"/>
      <c r="Z168" s="127"/>
      <c r="AA168" s="128"/>
      <c r="AB168" s="128"/>
      <c r="AC168" s="128"/>
      <c r="AD168" s="128"/>
      <c r="AE168" s="128"/>
      <c r="AF168" s="128"/>
      <c r="AG168" s="128"/>
      <c r="AH168" s="128"/>
      <c r="AI168" s="128"/>
      <c r="AJ168" s="128"/>
      <c r="AK168" s="128"/>
      <c r="AL168" s="128"/>
      <c r="AM168" s="128"/>
      <c r="AN168" s="128"/>
      <c r="AO168" s="130"/>
      <c r="AP168" s="130"/>
      <c r="AQ168" s="127"/>
      <c r="AR168" s="127"/>
      <c r="AS168" s="127"/>
      <c r="AT168" s="127"/>
      <c r="AU168" s="127"/>
      <c r="AV168" s="127"/>
      <c r="AW168" s="127"/>
      <c r="AX168" s="127"/>
      <c r="AY168" s="127"/>
      <c r="AZ168" s="127"/>
    </row>
    <row r="169" spans="1:52" s="112" customFormat="1" ht="96">
      <c r="A169" s="244" t="s">
        <v>296</v>
      </c>
      <c r="B169" s="238">
        <v>2</v>
      </c>
      <c r="C169" s="131"/>
      <c r="D169" s="305"/>
      <c r="E169" s="221"/>
      <c r="F169" s="346"/>
      <c r="G169" s="321"/>
      <c r="H169" s="127"/>
      <c r="I169" s="127"/>
      <c r="J169" s="127"/>
      <c r="K169" s="127"/>
      <c r="L169" s="127"/>
      <c r="M169" s="127"/>
      <c r="N169" s="127"/>
      <c r="O169" s="127"/>
      <c r="P169" s="127"/>
      <c r="Q169" s="127"/>
      <c r="R169" s="127"/>
      <c r="S169" s="127"/>
      <c r="T169" s="127"/>
      <c r="U169" s="127"/>
      <c r="V169" s="127"/>
      <c r="W169" s="127"/>
      <c r="X169" s="127"/>
      <c r="Y169" s="127"/>
      <c r="Z169" s="127"/>
      <c r="AA169" s="128"/>
      <c r="AB169" s="128"/>
      <c r="AC169" s="128"/>
      <c r="AD169" s="128"/>
      <c r="AE169" s="128"/>
      <c r="AF169" s="128"/>
      <c r="AG169" s="128"/>
      <c r="AH169" s="128"/>
      <c r="AI169" s="128"/>
      <c r="AJ169" s="128"/>
      <c r="AK169" s="128"/>
      <c r="AL169" s="128"/>
      <c r="AM169" s="128"/>
      <c r="AN169" s="128"/>
      <c r="AO169" s="130"/>
      <c r="AP169" s="130"/>
      <c r="AQ169" s="127"/>
      <c r="AR169" s="127"/>
      <c r="AS169" s="127"/>
      <c r="AT169" s="127"/>
      <c r="AU169" s="127"/>
      <c r="AV169" s="127"/>
      <c r="AW169" s="127"/>
      <c r="AX169" s="127"/>
      <c r="AY169" s="127"/>
      <c r="AZ169" s="127"/>
    </row>
    <row r="170" spans="1:52" s="112" customFormat="1" ht="108">
      <c r="A170" s="182" t="s">
        <v>330</v>
      </c>
      <c r="B170" s="249">
        <v>2</v>
      </c>
      <c r="C170" s="131"/>
      <c r="D170" s="318"/>
      <c r="E170" s="250"/>
      <c r="F170" s="346"/>
      <c r="G170" s="337"/>
      <c r="H170" s="127"/>
      <c r="I170" s="127"/>
      <c r="J170" s="127"/>
      <c r="K170" s="127"/>
      <c r="L170" s="127"/>
      <c r="M170" s="127"/>
      <c r="N170" s="127"/>
      <c r="O170" s="127"/>
      <c r="P170" s="127"/>
      <c r="Q170" s="127"/>
      <c r="R170" s="127"/>
      <c r="S170" s="127"/>
      <c r="T170" s="127"/>
      <c r="U170" s="127"/>
      <c r="V170" s="127"/>
      <c r="W170" s="127"/>
      <c r="X170" s="127"/>
      <c r="Y170" s="127"/>
      <c r="Z170" s="127"/>
      <c r="AA170" s="128"/>
      <c r="AB170" s="128"/>
      <c r="AC170" s="128"/>
      <c r="AD170" s="128"/>
      <c r="AE170" s="128"/>
      <c r="AF170" s="128"/>
      <c r="AG170" s="128"/>
      <c r="AH170" s="128"/>
      <c r="AI170" s="128"/>
      <c r="AJ170" s="128"/>
      <c r="AK170" s="128"/>
      <c r="AL170" s="128"/>
      <c r="AM170" s="128"/>
      <c r="AN170" s="128"/>
      <c r="AO170" s="130"/>
      <c r="AP170" s="130"/>
      <c r="AQ170" s="127"/>
      <c r="AR170" s="127"/>
      <c r="AS170" s="127"/>
      <c r="AT170" s="127"/>
      <c r="AU170" s="127"/>
      <c r="AV170" s="127"/>
      <c r="AW170" s="127"/>
      <c r="AX170" s="127"/>
      <c r="AY170" s="127"/>
      <c r="AZ170" s="127"/>
    </row>
    <row r="171" spans="1:52" s="112" customFormat="1" ht="24">
      <c r="A171" s="122" t="s">
        <v>217</v>
      </c>
      <c r="B171" s="257">
        <v>5</v>
      </c>
      <c r="C171" s="220"/>
      <c r="D171" s="305"/>
      <c r="E171" s="221"/>
      <c r="F171" s="346"/>
      <c r="G171" s="321"/>
      <c r="H171" s="127"/>
      <c r="I171" s="127"/>
      <c r="J171" s="127"/>
      <c r="K171" s="127"/>
      <c r="L171" s="127"/>
      <c r="M171" s="127"/>
      <c r="N171" s="127"/>
      <c r="O171" s="127"/>
      <c r="P171" s="127"/>
      <c r="Q171" s="127"/>
      <c r="R171" s="127"/>
      <c r="S171" s="127"/>
      <c r="T171" s="127"/>
      <c r="U171" s="127"/>
      <c r="V171" s="127"/>
      <c r="W171" s="127"/>
      <c r="X171" s="127"/>
      <c r="Y171" s="127"/>
      <c r="Z171" s="127"/>
      <c r="AA171" s="128"/>
      <c r="AB171" s="128"/>
      <c r="AC171" s="128"/>
      <c r="AD171" s="128"/>
      <c r="AE171" s="128"/>
      <c r="AF171" s="128"/>
      <c r="AG171" s="128"/>
      <c r="AH171" s="128"/>
      <c r="AI171" s="128"/>
      <c r="AJ171" s="128"/>
      <c r="AK171" s="128"/>
      <c r="AL171" s="128"/>
      <c r="AM171" s="128"/>
      <c r="AN171" s="128"/>
      <c r="AO171" s="130"/>
      <c r="AP171" s="130"/>
      <c r="AQ171" s="127"/>
      <c r="AR171" s="127"/>
      <c r="AS171" s="127"/>
      <c r="AT171" s="127"/>
      <c r="AU171" s="127"/>
      <c r="AV171" s="127"/>
      <c r="AW171" s="127"/>
      <c r="AX171" s="127"/>
      <c r="AY171" s="127"/>
      <c r="AZ171" s="127"/>
    </row>
    <row r="172" spans="1:52" s="112" customFormat="1" ht="28.5">
      <c r="A172" s="185" t="s">
        <v>73</v>
      </c>
      <c r="B172" s="186"/>
      <c r="C172" s="204"/>
      <c r="D172" s="306"/>
      <c r="E172" s="211"/>
      <c r="F172" s="348"/>
      <c r="G172" s="336"/>
      <c r="H172" s="127"/>
      <c r="I172" s="127"/>
      <c r="J172" s="127"/>
      <c r="K172" s="127"/>
      <c r="L172" s="127"/>
      <c r="M172" s="127"/>
      <c r="N172" s="127"/>
      <c r="O172" s="127"/>
      <c r="P172" s="127"/>
      <c r="Q172" s="127"/>
      <c r="R172" s="127"/>
      <c r="S172" s="127"/>
      <c r="T172" s="127"/>
      <c r="U172" s="127"/>
      <c r="V172" s="127"/>
      <c r="W172" s="127"/>
      <c r="X172" s="127"/>
      <c r="Y172" s="127"/>
      <c r="Z172" s="127"/>
      <c r="AA172" s="128"/>
      <c r="AB172" s="128"/>
      <c r="AC172" s="128"/>
      <c r="AD172" s="128"/>
      <c r="AE172" s="128"/>
      <c r="AF172" s="128"/>
      <c r="AG172" s="128"/>
      <c r="AH172" s="128"/>
      <c r="AI172" s="128"/>
      <c r="AJ172" s="128"/>
      <c r="AK172" s="128"/>
      <c r="AL172" s="128"/>
      <c r="AM172" s="128"/>
      <c r="AN172" s="128"/>
      <c r="AO172" s="130"/>
      <c r="AP172" s="130"/>
      <c r="AQ172" s="127"/>
      <c r="AR172" s="127"/>
      <c r="AS172" s="127"/>
      <c r="AT172" s="127"/>
      <c r="AU172" s="127"/>
      <c r="AV172" s="127"/>
      <c r="AW172" s="127"/>
      <c r="AX172" s="127"/>
      <c r="AY172" s="127"/>
      <c r="AZ172" s="127"/>
    </row>
    <row r="173" spans="1:52" s="112" customFormat="1">
      <c r="A173" s="96" t="s">
        <v>218</v>
      </c>
      <c r="B173" s="156">
        <v>4</v>
      </c>
      <c r="C173" s="133"/>
      <c r="D173" s="304"/>
      <c r="E173" s="134"/>
      <c r="F173" s="346"/>
      <c r="G173" s="321"/>
      <c r="H173" s="127"/>
      <c r="I173" s="127"/>
      <c r="J173" s="127"/>
      <c r="K173" s="127"/>
      <c r="L173" s="127"/>
      <c r="M173" s="127"/>
      <c r="N173" s="127"/>
      <c r="O173" s="127"/>
      <c r="P173" s="127"/>
      <c r="Q173" s="127"/>
      <c r="R173" s="127"/>
      <c r="S173" s="127"/>
      <c r="T173" s="127"/>
      <c r="U173" s="127"/>
      <c r="V173" s="127"/>
      <c r="W173" s="127"/>
      <c r="X173" s="127"/>
      <c r="Y173" s="127"/>
      <c r="Z173" s="127"/>
      <c r="AA173" s="128"/>
      <c r="AB173" s="128"/>
      <c r="AC173" s="128"/>
      <c r="AD173" s="128"/>
      <c r="AE173" s="128"/>
      <c r="AF173" s="128"/>
      <c r="AG173" s="128"/>
      <c r="AH173" s="128"/>
      <c r="AI173" s="128"/>
      <c r="AJ173" s="128"/>
      <c r="AK173" s="128"/>
      <c r="AL173" s="128"/>
      <c r="AM173" s="128"/>
      <c r="AN173" s="128"/>
      <c r="AO173" s="130"/>
      <c r="AP173" s="130"/>
      <c r="AQ173" s="127"/>
      <c r="AR173" s="127"/>
      <c r="AS173" s="127"/>
      <c r="AT173" s="127"/>
      <c r="AU173" s="127"/>
      <c r="AV173" s="127"/>
      <c r="AW173" s="127"/>
      <c r="AX173" s="127"/>
      <c r="AY173" s="127"/>
      <c r="AZ173" s="127"/>
    </row>
    <row r="174" spans="1:52" s="112" customFormat="1" ht="24">
      <c r="A174" s="96" t="s">
        <v>219</v>
      </c>
      <c r="B174" s="186"/>
      <c r="C174" s="204"/>
      <c r="D174" s="306"/>
      <c r="E174" s="211"/>
      <c r="F174" s="348"/>
      <c r="G174" s="336"/>
      <c r="H174" s="127"/>
      <c r="I174" s="127"/>
      <c r="J174" s="127"/>
      <c r="K174" s="127"/>
      <c r="L174" s="127"/>
      <c r="M174" s="127"/>
      <c r="N174" s="127"/>
      <c r="O174" s="127"/>
      <c r="P174" s="127"/>
      <c r="Q174" s="127"/>
      <c r="R174" s="127"/>
      <c r="S174" s="127"/>
      <c r="T174" s="127"/>
      <c r="U174" s="127"/>
      <c r="V174" s="127"/>
      <c r="W174" s="127"/>
      <c r="X174" s="127"/>
      <c r="Y174" s="127"/>
      <c r="Z174" s="127"/>
      <c r="AA174" s="128"/>
      <c r="AB174" s="128"/>
      <c r="AC174" s="128"/>
      <c r="AD174" s="128"/>
      <c r="AE174" s="128"/>
      <c r="AF174" s="128"/>
      <c r="AG174" s="128"/>
      <c r="AH174" s="128"/>
      <c r="AI174" s="128"/>
      <c r="AJ174" s="128"/>
      <c r="AK174" s="128"/>
      <c r="AL174" s="128"/>
      <c r="AM174" s="128"/>
      <c r="AN174" s="128"/>
      <c r="AO174" s="130"/>
      <c r="AP174" s="130"/>
      <c r="AQ174" s="127"/>
      <c r="AR174" s="127"/>
      <c r="AS174" s="127"/>
      <c r="AT174" s="127"/>
      <c r="AU174" s="127"/>
      <c r="AV174" s="127"/>
      <c r="AW174" s="127"/>
      <c r="AX174" s="127"/>
      <c r="AY174" s="127"/>
      <c r="AZ174" s="127"/>
    </row>
    <row r="175" spans="1:52" s="112" customFormat="1">
      <c r="A175" s="96" t="s">
        <v>220</v>
      </c>
      <c r="B175" s="156">
        <v>4</v>
      </c>
      <c r="C175" s="133"/>
      <c r="D175" s="304"/>
      <c r="E175" s="134"/>
      <c r="F175" s="346"/>
      <c r="G175" s="321"/>
      <c r="H175" s="127"/>
      <c r="I175" s="127"/>
      <c r="J175" s="127"/>
      <c r="K175" s="127"/>
      <c r="L175" s="127"/>
      <c r="M175" s="127"/>
      <c r="N175" s="127"/>
      <c r="O175" s="127"/>
      <c r="P175" s="127"/>
      <c r="Q175" s="127"/>
      <c r="R175" s="127"/>
      <c r="S175" s="127"/>
      <c r="T175" s="127"/>
      <c r="U175" s="127"/>
      <c r="V175" s="127"/>
      <c r="W175" s="127"/>
      <c r="X175" s="127"/>
      <c r="Y175" s="127"/>
      <c r="Z175" s="127"/>
      <c r="AA175" s="128"/>
      <c r="AB175" s="128"/>
      <c r="AC175" s="128"/>
      <c r="AD175" s="128"/>
      <c r="AE175" s="128"/>
      <c r="AF175" s="128"/>
      <c r="AG175" s="128"/>
      <c r="AH175" s="128"/>
      <c r="AI175" s="128"/>
      <c r="AJ175" s="128"/>
      <c r="AK175" s="128"/>
      <c r="AL175" s="128"/>
      <c r="AM175" s="128"/>
      <c r="AN175" s="128"/>
      <c r="AO175" s="130"/>
      <c r="AP175" s="130"/>
      <c r="AQ175" s="127"/>
      <c r="AR175" s="127"/>
      <c r="AS175" s="127"/>
      <c r="AT175" s="127"/>
      <c r="AU175" s="127"/>
      <c r="AV175" s="127"/>
      <c r="AW175" s="127"/>
      <c r="AX175" s="127"/>
      <c r="AY175" s="127"/>
      <c r="AZ175" s="127"/>
    </row>
    <row r="176" spans="1:52" s="112" customFormat="1">
      <c r="A176" s="96" t="s">
        <v>221</v>
      </c>
      <c r="B176" s="156">
        <v>4</v>
      </c>
      <c r="C176" s="133"/>
      <c r="D176" s="304"/>
      <c r="E176" s="134"/>
      <c r="F176" s="346"/>
      <c r="G176" s="321"/>
      <c r="H176" s="127"/>
      <c r="I176" s="127"/>
      <c r="J176" s="127"/>
      <c r="K176" s="127"/>
      <c r="L176" s="127"/>
      <c r="M176" s="127"/>
      <c r="N176" s="127"/>
      <c r="O176" s="127"/>
      <c r="P176" s="127"/>
      <c r="Q176" s="127"/>
      <c r="R176" s="127"/>
      <c r="S176" s="127"/>
      <c r="T176" s="127"/>
      <c r="U176" s="127"/>
      <c r="V176" s="127"/>
      <c r="W176" s="127"/>
      <c r="X176" s="127"/>
      <c r="Y176" s="127"/>
      <c r="Z176" s="127"/>
      <c r="AA176" s="128"/>
      <c r="AB176" s="128"/>
      <c r="AC176" s="128"/>
      <c r="AD176" s="128"/>
      <c r="AE176" s="128"/>
      <c r="AF176" s="128"/>
      <c r="AG176" s="128"/>
      <c r="AH176" s="128"/>
      <c r="AI176" s="128"/>
      <c r="AJ176" s="128"/>
      <c r="AK176" s="128"/>
      <c r="AL176" s="128"/>
      <c r="AM176" s="128"/>
      <c r="AN176" s="128"/>
      <c r="AO176" s="130"/>
      <c r="AP176" s="130"/>
      <c r="AQ176" s="127"/>
      <c r="AR176" s="127"/>
      <c r="AS176" s="127"/>
      <c r="AT176" s="127"/>
      <c r="AU176" s="127"/>
      <c r="AV176" s="127"/>
      <c r="AW176" s="127"/>
      <c r="AX176" s="127"/>
      <c r="AY176" s="127"/>
      <c r="AZ176" s="127"/>
    </row>
    <row r="177" spans="1:52" s="112" customFormat="1">
      <c r="A177" s="96" t="s">
        <v>222</v>
      </c>
      <c r="B177" s="156">
        <v>4</v>
      </c>
      <c r="C177" s="133"/>
      <c r="D177" s="304"/>
      <c r="E177" s="134"/>
      <c r="F177" s="346"/>
      <c r="G177" s="321"/>
      <c r="H177" s="127"/>
      <c r="I177" s="127"/>
      <c r="J177" s="127"/>
      <c r="K177" s="127"/>
      <c r="L177" s="127"/>
      <c r="M177" s="127"/>
      <c r="N177" s="127"/>
      <c r="O177" s="127"/>
      <c r="P177" s="127"/>
      <c r="Q177" s="127"/>
      <c r="R177" s="127"/>
      <c r="S177" s="127"/>
      <c r="T177" s="127"/>
      <c r="U177" s="127"/>
      <c r="V177" s="127"/>
      <c r="W177" s="127"/>
      <c r="X177" s="127"/>
      <c r="Y177" s="127"/>
      <c r="Z177" s="127"/>
      <c r="AA177" s="128"/>
      <c r="AB177" s="128"/>
      <c r="AC177" s="128"/>
      <c r="AD177" s="128"/>
      <c r="AE177" s="128"/>
      <c r="AF177" s="128"/>
      <c r="AG177" s="128"/>
      <c r="AH177" s="128"/>
      <c r="AI177" s="128"/>
      <c r="AJ177" s="128"/>
      <c r="AK177" s="128"/>
      <c r="AL177" s="128"/>
      <c r="AM177" s="128"/>
      <c r="AN177" s="128"/>
      <c r="AO177" s="130"/>
      <c r="AP177" s="130"/>
      <c r="AQ177" s="127"/>
      <c r="AR177" s="127"/>
      <c r="AS177" s="127"/>
      <c r="AT177" s="127"/>
      <c r="AU177" s="127"/>
      <c r="AV177" s="127"/>
      <c r="AW177" s="127"/>
      <c r="AX177" s="127"/>
      <c r="AY177" s="127"/>
      <c r="AZ177" s="127"/>
    </row>
    <row r="178" spans="1:52" s="112" customFormat="1">
      <c r="A178" s="121" t="s">
        <v>223</v>
      </c>
      <c r="B178" s="157">
        <v>4</v>
      </c>
      <c r="C178" s="133"/>
      <c r="D178" s="307"/>
      <c r="E178" s="135"/>
      <c r="F178" s="346"/>
      <c r="G178" s="323"/>
      <c r="H178" s="127"/>
      <c r="I178" s="127"/>
      <c r="J178" s="127"/>
      <c r="K178" s="127"/>
      <c r="L178" s="127"/>
      <c r="M178" s="127"/>
      <c r="N178" s="127"/>
      <c r="O178" s="127"/>
      <c r="P178" s="127"/>
      <c r="Q178" s="127"/>
      <c r="R178" s="127"/>
      <c r="S178" s="127"/>
      <c r="T178" s="127"/>
      <c r="U178" s="127"/>
      <c r="V178" s="127"/>
      <c r="W178" s="127"/>
      <c r="X178" s="127"/>
      <c r="Y178" s="127"/>
      <c r="Z178" s="127"/>
      <c r="AA178" s="128"/>
      <c r="AB178" s="128"/>
      <c r="AC178" s="128"/>
      <c r="AD178" s="128"/>
      <c r="AE178" s="128"/>
      <c r="AF178" s="128"/>
      <c r="AG178" s="128"/>
      <c r="AH178" s="128"/>
      <c r="AI178" s="128"/>
      <c r="AJ178" s="128"/>
      <c r="AK178" s="128"/>
      <c r="AL178" s="128"/>
      <c r="AM178" s="128"/>
      <c r="AN178" s="128"/>
      <c r="AO178" s="130"/>
      <c r="AP178" s="130"/>
      <c r="AQ178" s="127"/>
      <c r="AR178" s="127"/>
      <c r="AS178" s="127"/>
      <c r="AT178" s="127"/>
      <c r="AU178" s="127"/>
      <c r="AV178" s="127"/>
      <c r="AW178" s="127"/>
      <c r="AX178" s="127"/>
      <c r="AY178" s="127"/>
      <c r="AZ178" s="127"/>
    </row>
    <row r="179" spans="1:52" s="112" customFormat="1" ht="36">
      <c r="A179" s="96" t="s">
        <v>224</v>
      </c>
      <c r="B179" s="195">
        <v>4</v>
      </c>
      <c r="C179" s="133"/>
      <c r="D179" s="309"/>
      <c r="E179" s="208"/>
      <c r="F179" s="346"/>
      <c r="G179" s="324"/>
      <c r="H179" s="127"/>
      <c r="I179" s="127"/>
      <c r="J179" s="127"/>
      <c r="K179" s="127"/>
      <c r="L179" s="127"/>
      <c r="M179" s="127"/>
      <c r="N179" s="127"/>
      <c r="O179" s="127"/>
      <c r="P179" s="127"/>
      <c r="Q179" s="127"/>
      <c r="R179" s="127"/>
      <c r="S179" s="127"/>
      <c r="T179" s="127"/>
      <c r="U179" s="127"/>
      <c r="V179" s="127"/>
      <c r="W179" s="127"/>
      <c r="X179" s="127"/>
      <c r="Y179" s="127"/>
      <c r="Z179" s="127"/>
      <c r="AA179" s="128"/>
      <c r="AB179" s="128"/>
      <c r="AC179" s="128"/>
      <c r="AD179" s="128"/>
      <c r="AE179" s="128"/>
      <c r="AF179" s="128"/>
      <c r="AG179" s="128"/>
      <c r="AH179" s="128"/>
      <c r="AI179" s="128"/>
      <c r="AJ179" s="128"/>
      <c r="AK179" s="128"/>
      <c r="AL179" s="128"/>
      <c r="AM179" s="128"/>
      <c r="AN179" s="128"/>
      <c r="AO179" s="130"/>
      <c r="AP179" s="130"/>
      <c r="AQ179" s="127"/>
      <c r="AR179" s="127"/>
      <c r="AS179" s="127"/>
      <c r="AT179" s="127"/>
      <c r="AU179" s="127"/>
      <c r="AV179" s="127"/>
      <c r="AW179" s="127"/>
      <c r="AX179" s="127"/>
      <c r="AY179" s="127"/>
      <c r="AZ179" s="127"/>
    </row>
    <row r="180" spans="1:52" s="112" customFormat="1">
      <c r="A180" s="98" t="s">
        <v>225</v>
      </c>
      <c r="B180" s="155">
        <v>4</v>
      </c>
      <c r="C180" s="133"/>
      <c r="D180" s="308"/>
      <c r="E180" s="132"/>
      <c r="F180" s="346"/>
      <c r="G180" s="325"/>
      <c r="H180" s="127"/>
      <c r="I180" s="127"/>
      <c r="J180" s="127"/>
      <c r="K180" s="127"/>
      <c r="L180" s="127"/>
      <c r="M180" s="127"/>
      <c r="N180" s="127"/>
      <c r="O180" s="127"/>
      <c r="P180" s="127"/>
      <c r="Q180" s="127"/>
      <c r="R180" s="127"/>
      <c r="S180" s="127"/>
      <c r="T180" s="127"/>
      <c r="U180" s="127"/>
      <c r="V180" s="127"/>
      <c r="W180" s="127"/>
      <c r="X180" s="127"/>
      <c r="Y180" s="127"/>
      <c r="Z180" s="127"/>
      <c r="AA180" s="128"/>
      <c r="AB180" s="128"/>
      <c r="AC180" s="128"/>
      <c r="AD180" s="128"/>
      <c r="AE180" s="128"/>
      <c r="AF180" s="128"/>
      <c r="AG180" s="128"/>
      <c r="AH180" s="128"/>
      <c r="AI180" s="128"/>
      <c r="AJ180" s="128"/>
      <c r="AK180" s="128"/>
      <c r="AL180" s="128"/>
      <c r="AM180" s="128"/>
      <c r="AN180" s="128"/>
      <c r="AO180" s="130"/>
      <c r="AP180" s="130"/>
      <c r="AQ180" s="127"/>
      <c r="AR180" s="127"/>
      <c r="AS180" s="127"/>
      <c r="AT180" s="127"/>
      <c r="AU180" s="127"/>
      <c r="AV180" s="127"/>
      <c r="AW180" s="127"/>
      <c r="AX180" s="127"/>
      <c r="AY180" s="127"/>
      <c r="AZ180" s="127"/>
    </row>
    <row r="181" spans="1:52" s="112" customFormat="1">
      <c r="A181" s="96" t="s">
        <v>226</v>
      </c>
      <c r="B181" s="156">
        <v>4</v>
      </c>
      <c r="C181" s="133"/>
      <c r="D181" s="304"/>
      <c r="E181" s="134"/>
      <c r="F181" s="346"/>
      <c r="G181" s="321"/>
      <c r="H181" s="127"/>
      <c r="I181" s="127"/>
      <c r="J181" s="127"/>
      <c r="K181" s="127"/>
      <c r="L181" s="127"/>
      <c r="M181" s="127"/>
      <c r="N181" s="127"/>
      <c r="O181" s="127"/>
      <c r="P181" s="127"/>
      <c r="Q181" s="127"/>
      <c r="R181" s="127"/>
      <c r="S181" s="127"/>
      <c r="T181" s="127"/>
      <c r="U181" s="127"/>
      <c r="V181" s="127"/>
      <c r="W181" s="127"/>
      <c r="X181" s="127"/>
      <c r="Y181" s="127"/>
      <c r="Z181" s="127"/>
      <c r="AA181" s="128"/>
      <c r="AB181" s="128"/>
      <c r="AC181" s="128"/>
      <c r="AD181" s="128"/>
      <c r="AE181" s="128"/>
      <c r="AF181" s="128"/>
      <c r="AG181" s="128"/>
      <c r="AH181" s="128"/>
      <c r="AI181" s="128"/>
      <c r="AJ181" s="128"/>
      <c r="AK181" s="128"/>
      <c r="AL181" s="128"/>
      <c r="AM181" s="128"/>
      <c r="AN181" s="128"/>
      <c r="AO181" s="130"/>
      <c r="AP181" s="130"/>
      <c r="AQ181" s="127"/>
      <c r="AR181" s="127"/>
      <c r="AS181" s="127"/>
      <c r="AT181" s="127"/>
      <c r="AU181" s="127"/>
      <c r="AV181" s="127"/>
      <c r="AW181" s="127"/>
      <c r="AX181" s="127"/>
      <c r="AY181" s="127"/>
      <c r="AZ181" s="127"/>
    </row>
    <row r="182" spans="1:52" s="112" customFormat="1" ht="24">
      <c r="A182" s="96" t="s">
        <v>227</v>
      </c>
      <c r="B182" s="186"/>
      <c r="C182" s="204"/>
      <c r="D182" s="306"/>
      <c r="E182" s="211"/>
      <c r="F182" s="348"/>
      <c r="G182" s="336"/>
      <c r="H182" s="127"/>
      <c r="I182" s="127"/>
      <c r="J182" s="127"/>
      <c r="K182" s="127"/>
      <c r="L182" s="127"/>
      <c r="M182" s="127"/>
      <c r="N182" s="127"/>
      <c r="O182" s="127"/>
      <c r="P182" s="127"/>
      <c r="Q182" s="127"/>
      <c r="R182" s="127"/>
      <c r="S182" s="127"/>
      <c r="T182" s="127"/>
      <c r="U182" s="127"/>
      <c r="V182" s="127"/>
      <c r="W182" s="127"/>
      <c r="X182" s="127"/>
      <c r="Y182" s="127"/>
      <c r="Z182" s="127"/>
      <c r="AA182" s="128"/>
      <c r="AB182" s="128"/>
      <c r="AC182" s="128"/>
      <c r="AD182" s="128"/>
      <c r="AE182" s="128"/>
      <c r="AF182" s="128"/>
      <c r="AG182" s="128"/>
      <c r="AH182" s="128"/>
      <c r="AI182" s="128"/>
      <c r="AJ182" s="128"/>
      <c r="AK182" s="128"/>
      <c r="AL182" s="128"/>
      <c r="AM182" s="128"/>
      <c r="AN182" s="128"/>
      <c r="AO182" s="130"/>
      <c r="AP182" s="130"/>
      <c r="AQ182" s="127"/>
      <c r="AR182" s="127"/>
      <c r="AS182" s="127"/>
      <c r="AT182" s="127"/>
      <c r="AU182" s="127"/>
      <c r="AV182" s="127"/>
      <c r="AW182" s="127"/>
      <c r="AX182" s="127"/>
      <c r="AY182" s="127"/>
      <c r="AZ182" s="127"/>
    </row>
    <row r="183" spans="1:52" s="112" customFormat="1">
      <c r="A183" s="96" t="s">
        <v>228</v>
      </c>
      <c r="B183" s="156">
        <v>4</v>
      </c>
      <c r="C183" s="133"/>
      <c r="D183" s="304"/>
      <c r="E183" s="134"/>
      <c r="F183" s="346"/>
      <c r="G183" s="321"/>
      <c r="H183" s="127"/>
      <c r="I183" s="127"/>
      <c r="J183" s="127"/>
      <c r="K183" s="127"/>
      <c r="L183" s="127"/>
      <c r="M183" s="127"/>
      <c r="N183" s="127"/>
      <c r="O183" s="127"/>
      <c r="P183" s="127"/>
      <c r="Q183" s="127"/>
      <c r="R183" s="127"/>
      <c r="S183" s="127"/>
      <c r="T183" s="127"/>
      <c r="U183" s="127"/>
      <c r="V183" s="127"/>
      <c r="W183" s="127"/>
      <c r="X183" s="127"/>
      <c r="Y183" s="127"/>
      <c r="Z183" s="127"/>
      <c r="AA183" s="128"/>
      <c r="AB183" s="128"/>
      <c r="AC183" s="128"/>
      <c r="AD183" s="128"/>
      <c r="AE183" s="128"/>
      <c r="AF183" s="128"/>
      <c r="AG183" s="128"/>
      <c r="AH183" s="128"/>
      <c r="AI183" s="128"/>
      <c r="AJ183" s="128"/>
      <c r="AK183" s="128"/>
      <c r="AL183" s="128"/>
      <c r="AM183" s="128"/>
      <c r="AN183" s="128"/>
      <c r="AO183" s="130"/>
      <c r="AP183" s="130"/>
      <c r="AQ183" s="127"/>
      <c r="AR183" s="127"/>
      <c r="AS183" s="127"/>
      <c r="AT183" s="127"/>
      <c r="AU183" s="127"/>
      <c r="AV183" s="127"/>
      <c r="AW183" s="127"/>
      <c r="AX183" s="127"/>
      <c r="AY183" s="127"/>
      <c r="AZ183" s="127"/>
    </row>
    <row r="184" spans="1:52" s="112" customFormat="1">
      <c r="A184" s="96" t="s">
        <v>229</v>
      </c>
      <c r="B184" s="156">
        <v>4</v>
      </c>
      <c r="C184" s="133"/>
      <c r="D184" s="304"/>
      <c r="E184" s="134"/>
      <c r="F184" s="346"/>
      <c r="G184" s="321"/>
      <c r="H184" s="127"/>
      <c r="I184" s="127"/>
      <c r="J184" s="127"/>
      <c r="K184" s="127"/>
      <c r="L184" s="127"/>
      <c r="M184" s="127"/>
      <c r="N184" s="127"/>
      <c r="O184" s="127"/>
      <c r="P184" s="127"/>
      <c r="Q184" s="127"/>
      <c r="R184" s="127"/>
      <c r="S184" s="127"/>
      <c r="T184" s="127"/>
      <c r="U184" s="127"/>
      <c r="V184" s="127"/>
      <c r="W184" s="127"/>
      <c r="X184" s="127"/>
      <c r="Y184" s="127"/>
      <c r="Z184" s="127"/>
      <c r="AA184" s="128"/>
      <c r="AB184" s="128"/>
      <c r="AC184" s="128"/>
      <c r="AD184" s="128"/>
      <c r="AE184" s="128"/>
      <c r="AF184" s="128"/>
      <c r="AG184" s="128"/>
      <c r="AH184" s="128"/>
      <c r="AI184" s="128"/>
      <c r="AJ184" s="128"/>
      <c r="AK184" s="128"/>
      <c r="AL184" s="128"/>
      <c r="AM184" s="128"/>
      <c r="AN184" s="128"/>
      <c r="AO184" s="130"/>
      <c r="AP184" s="130"/>
      <c r="AQ184" s="127"/>
      <c r="AR184" s="127"/>
      <c r="AS184" s="127"/>
      <c r="AT184" s="127"/>
      <c r="AU184" s="127"/>
      <c r="AV184" s="127"/>
      <c r="AW184" s="127"/>
      <c r="AX184" s="127"/>
      <c r="AY184" s="127"/>
      <c r="AZ184" s="127"/>
    </row>
    <row r="185" spans="1:52" s="112" customFormat="1">
      <c r="A185" s="96" t="s">
        <v>230</v>
      </c>
      <c r="B185" s="156">
        <v>4</v>
      </c>
      <c r="C185" s="133"/>
      <c r="D185" s="304"/>
      <c r="E185" s="134"/>
      <c r="F185" s="346"/>
      <c r="G185" s="321"/>
      <c r="H185" s="127"/>
      <c r="I185" s="127"/>
      <c r="J185" s="127"/>
      <c r="K185" s="127"/>
      <c r="L185" s="127"/>
      <c r="M185" s="127"/>
      <c r="N185" s="127"/>
      <c r="O185" s="127"/>
      <c r="P185" s="127"/>
      <c r="Q185" s="127"/>
      <c r="R185" s="127"/>
      <c r="S185" s="127"/>
      <c r="T185" s="127"/>
      <c r="U185" s="127"/>
      <c r="V185" s="127"/>
      <c r="W185" s="127"/>
      <c r="X185" s="127"/>
      <c r="Y185" s="127"/>
      <c r="Z185" s="127"/>
      <c r="AA185" s="128"/>
      <c r="AB185" s="128"/>
      <c r="AC185" s="128"/>
      <c r="AD185" s="128"/>
      <c r="AE185" s="128"/>
      <c r="AF185" s="128"/>
      <c r="AG185" s="128"/>
      <c r="AH185" s="128"/>
      <c r="AI185" s="128"/>
      <c r="AJ185" s="128"/>
      <c r="AK185" s="128"/>
      <c r="AL185" s="128"/>
      <c r="AM185" s="128"/>
      <c r="AN185" s="128"/>
      <c r="AO185" s="130"/>
      <c r="AP185" s="130"/>
      <c r="AQ185" s="127"/>
      <c r="AR185" s="127"/>
      <c r="AS185" s="127"/>
      <c r="AT185" s="127"/>
      <c r="AU185" s="127"/>
      <c r="AV185" s="127"/>
      <c r="AW185" s="127"/>
      <c r="AX185" s="127"/>
      <c r="AY185" s="127"/>
      <c r="AZ185" s="127"/>
    </row>
    <row r="186" spans="1:52" s="113" customFormat="1">
      <c r="A186" s="96" t="s">
        <v>231</v>
      </c>
      <c r="B186" s="156">
        <v>4</v>
      </c>
      <c r="C186" s="133"/>
      <c r="D186" s="304"/>
      <c r="E186" s="134"/>
      <c r="F186" s="346"/>
      <c r="G186" s="321"/>
      <c r="H186" s="127"/>
      <c r="I186" s="127"/>
      <c r="J186" s="127"/>
      <c r="K186" s="127"/>
      <c r="L186" s="127"/>
      <c r="M186" s="127"/>
      <c r="N186" s="127"/>
      <c r="O186" s="127"/>
      <c r="P186" s="127"/>
      <c r="Q186" s="127"/>
      <c r="R186" s="127"/>
      <c r="S186" s="127"/>
      <c r="T186" s="127"/>
      <c r="U186" s="127"/>
      <c r="V186" s="127"/>
      <c r="W186" s="127"/>
      <c r="X186" s="127"/>
      <c r="Y186" s="127"/>
      <c r="Z186" s="127"/>
      <c r="AA186" s="128"/>
      <c r="AB186" s="128"/>
      <c r="AC186" s="128"/>
      <c r="AD186" s="128"/>
      <c r="AE186" s="128"/>
      <c r="AF186" s="128"/>
      <c r="AG186" s="128"/>
      <c r="AH186" s="128"/>
      <c r="AI186" s="128"/>
      <c r="AJ186" s="128"/>
      <c r="AK186" s="128"/>
      <c r="AL186" s="128"/>
      <c r="AM186" s="128"/>
      <c r="AN186" s="128"/>
      <c r="AO186" s="130"/>
      <c r="AP186" s="130"/>
      <c r="AQ186" s="127"/>
      <c r="AR186" s="127"/>
      <c r="AS186" s="127"/>
      <c r="AT186" s="127"/>
      <c r="AU186" s="127"/>
      <c r="AV186" s="127"/>
      <c r="AW186" s="127"/>
      <c r="AX186" s="127"/>
      <c r="AY186" s="127"/>
      <c r="AZ186" s="127"/>
    </row>
    <row r="187" spans="1:52" s="113" customFormat="1">
      <c r="A187" s="79" t="s">
        <v>232</v>
      </c>
      <c r="B187" s="156">
        <v>4</v>
      </c>
      <c r="C187" s="133"/>
      <c r="D187" s="304"/>
      <c r="E187" s="134"/>
      <c r="F187" s="346"/>
      <c r="G187" s="321"/>
      <c r="H187" s="127"/>
      <c r="I187" s="127"/>
      <c r="J187" s="127"/>
      <c r="K187" s="127"/>
      <c r="L187" s="127"/>
      <c r="M187" s="127"/>
      <c r="N187" s="127"/>
      <c r="O187" s="127"/>
      <c r="P187" s="127"/>
      <c r="Q187" s="127"/>
      <c r="R187" s="127"/>
      <c r="S187" s="127"/>
      <c r="T187" s="127"/>
      <c r="U187" s="127"/>
      <c r="V187" s="127"/>
      <c r="W187" s="127"/>
      <c r="X187" s="127"/>
      <c r="Y187" s="127"/>
      <c r="Z187" s="127"/>
      <c r="AA187" s="128"/>
      <c r="AB187" s="128"/>
      <c r="AC187" s="128"/>
      <c r="AD187" s="128"/>
      <c r="AE187" s="128"/>
      <c r="AF187" s="128"/>
      <c r="AG187" s="128"/>
      <c r="AH187" s="128"/>
      <c r="AI187" s="128"/>
      <c r="AJ187" s="128"/>
      <c r="AK187" s="128"/>
      <c r="AL187" s="128"/>
      <c r="AM187" s="128"/>
      <c r="AN187" s="128"/>
      <c r="AO187" s="130"/>
      <c r="AP187" s="130"/>
      <c r="AQ187" s="127"/>
      <c r="AR187" s="127"/>
      <c r="AS187" s="127"/>
      <c r="AT187" s="127"/>
      <c r="AU187" s="127"/>
      <c r="AV187" s="127"/>
      <c r="AW187" s="127"/>
      <c r="AX187" s="127"/>
      <c r="AY187" s="127"/>
      <c r="AZ187" s="127"/>
    </row>
    <row r="188" spans="1:52" s="113" customFormat="1">
      <c r="A188" s="79" t="s">
        <v>233</v>
      </c>
      <c r="B188" s="156">
        <v>4</v>
      </c>
      <c r="C188" s="133"/>
      <c r="D188" s="304"/>
      <c r="E188" s="134"/>
      <c r="F188" s="346"/>
      <c r="G188" s="321"/>
      <c r="H188" s="127"/>
      <c r="I188" s="127"/>
      <c r="J188" s="127"/>
      <c r="K188" s="127"/>
      <c r="L188" s="127"/>
      <c r="M188" s="127"/>
      <c r="N188" s="127"/>
      <c r="O188" s="127"/>
      <c r="P188" s="127"/>
      <c r="Q188" s="127"/>
      <c r="R188" s="127"/>
      <c r="S188" s="127"/>
      <c r="T188" s="127"/>
      <c r="U188" s="127"/>
      <c r="V188" s="127"/>
      <c r="W188" s="127"/>
      <c r="X188" s="127"/>
      <c r="Y188" s="127"/>
      <c r="Z188" s="127"/>
      <c r="AA188" s="128"/>
      <c r="AB188" s="128"/>
      <c r="AC188" s="128"/>
      <c r="AD188" s="128"/>
      <c r="AE188" s="128"/>
      <c r="AF188" s="128"/>
      <c r="AG188" s="128"/>
      <c r="AH188" s="128"/>
      <c r="AI188" s="128"/>
      <c r="AJ188" s="128"/>
      <c r="AK188" s="128"/>
      <c r="AL188" s="128"/>
      <c r="AM188" s="128"/>
      <c r="AN188" s="128"/>
      <c r="AO188" s="130"/>
      <c r="AP188" s="130"/>
      <c r="AQ188" s="127"/>
      <c r="AR188" s="127"/>
      <c r="AS188" s="127"/>
      <c r="AT188" s="127"/>
      <c r="AU188" s="127"/>
      <c r="AV188" s="127"/>
      <c r="AW188" s="127"/>
      <c r="AX188" s="127"/>
      <c r="AY188" s="127"/>
      <c r="AZ188" s="127"/>
    </row>
    <row r="189" spans="1:52" s="113" customFormat="1" ht="60">
      <c r="A189" s="179" t="s">
        <v>297</v>
      </c>
      <c r="B189" s="161">
        <v>4</v>
      </c>
      <c r="C189" s="133"/>
      <c r="D189" s="307"/>
      <c r="E189" s="135"/>
      <c r="F189" s="346"/>
      <c r="G189" s="323"/>
      <c r="H189" s="127"/>
      <c r="I189" s="127"/>
      <c r="J189" s="127"/>
      <c r="K189" s="127"/>
      <c r="L189" s="127"/>
      <c r="M189" s="127"/>
      <c r="N189" s="127"/>
      <c r="O189" s="127"/>
      <c r="P189" s="127"/>
      <c r="Q189" s="127"/>
      <c r="R189" s="127"/>
      <c r="S189" s="127"/>
      <c r="T189" s="127"/>
      <c r="U189" s="127"/>
      <c r="V189" s="127"/>
      <c r="W189" s="127"/>
      <c r="X189" s="127"/>
      <c r="Y189" s="127"/>
      <c r="Z189" s="127"/>
      <c r="AA189" s="128"/>
      <c r="AB189" s="128"/>
      <c r="AC189" s="128"/>
      <c r="AD189" s="128"/>
      <c r="AE189" s="128"/>
      <c r="AF189" s="128"/>
      <c r="AG189" s="128"/>
      <c r="AH189" s="128"/>
      <c r="AI189" s="128"/>
      <c r="AJ189" s="128"/>
      <c r="AK189" s="128"/>
      <c r="AL189" s="128"/>
      <c r="AM189" s="128"/>
      <c r="AN189" s="128"/>
      <c r="AO189" s="130"/>
      <c r="AP189" s="130"/>
      <c r="AQ189" s="127"/>
      <c r="AR189" s="127"/>
      <c r="AS189" s="127"/>
      <c r="AT189" s="127"/>
      <c r="AU189" s="127"/>
      <c r="AV189" s="127"/>
      <c r="AW189" s="127"/>
      <c r="AX189" s="127"/>
      <c r="AY189" s="127"/>
      <c r="AZ189" s="127"/>
    </row>
    <row r="190" spans="1:52" s="112" customFormat="1">
      <c r="A190" s="80" t="s">
        <v>234</v>
      </c>
      <c r="B190" s="201">
        <v>4</v>
      </c>
      <c r="C190" s="133"/>
      <c r="D190" s="309"/>
      <c r="E190" s="208"/>
      <c r="F190" s="346"/>
      <c r="G190" s="324"/>
      <c r="H190" s="127"/>
      <c r="I190" s="127"/>
      <c r="J190" s="127"/>
      <c r="K190" s="127"/>
      <c r="L190" s="127"/>
      <c r="M190" s="127"/>
      <c r="N190" s="127"/>
      <c r="O190" s="127"/>
      <c r="P190" s="127"/>
      <c r="Q190" s="127"/>
      <c r="R190" s="127"/>
      <c r="S190" s="127"/>
      <c r="T190" s="127"/>
      <c r="U190" s="127"/>
      <c r="V190" s="127"/>
      <c r="W190" s="127"/>
      <c r="X190" s="127"/>
      <c r="Y190" s="127"/>
      <c r="Z190" s="127"/>
      <c r="AA190" s="128"/>
      <c r="AB190" s="128"/>
      <c r="AC190" s="128"/>
      <c r="AD190" s="128"/>
      <c r="AE190" s="128"/>
      <c r="AF190" s="128"/>
      <c r="AG190" s="128"/>
      <c r="AH190" s="128"/>
      <c r="AI190" s="128"/>
      <c r="AJ190" s="128"/>
      <c r="AK190" s="128"/>
      <c r="AL190" s="128"/>
      <c r="AM190" s="128"/>
      <c r="AN190" s="128"/>
      <c r="AO190" s="130"/>
      <c r="AP190" s="130"/>
      <c r="AQ190" s="127"/>
      <c r="AR190" s="127"/>
      <c r="AS190" s="127"/>
      <c r="AT190" s="127"/>
      <c r="AU190" s="127"/>
      <c r="AV190" s="127"/>
      <c r="AW190" s="127"/>
      <c r="AX190" s="127"/>
      <c r="AY190" s="127"/>
      <c r="AZ190" s="127"/>
    </row>
    <row r="191" spans="1:52" s="112" customFormat="1">
      <c r="A191" s="99" t="s">
        <v>235</v>
      </c>
      <c r="B191" s="162">
        <v>4</v>
      </c>
      <c r="C191" s="133"/>
      <c r="D191" s="308"/>
      <c r="E191" s="132"/>
      <c r="F191" s="346"/>
      <c r="G191" s="325"/>
      <c r="H191" s="127"/>
      <c r="I191" s="127"/>
      <c r="J191" s="127"/>
      <c r="K191" s="127"/>
      <c r="L191" s="127"/>
      <c r="M191" s="127"/>
      <c r="N191" s="127"/>
      <c r="O191" s="127"/>
      <c r="P191" s="127"/>
      <c r="Q191" s="127"/>
      <c r="R191" s="127"/>
      <c r="S191" s="127"/>
      <c r="T191" s="127"/>
      <c r="U191" s="127"/>
      <c r="V191" s="127"/>
      <c r="W191" s="127"/>
      <c r="X191" s="127"/>
      <c r="Y191" s="127"/>
      <c r="Z191" s="127"/>
      <c r="AA191" s="128"/>
      <c r="AB191" s="128"/>
      <c r="AC191" s="128"/>
      <c r="AD191" s="128"/>
      <c r="AE191" s="128"/>
      <c r="AF191" s="128"/>
      <c r="AG191" s="128"/>
      <c r="AH191" s="128"/>
      <c r="AI191" s="128"/>
      <c r="AJ191" s="128"/>
      <c r="AK191" s="128"/>
      <c r="AL191" s="128"/>
      <c r="AM191" s="128"/>
      <c r="AN191" s="128"/>
      <c r="AO191" s="130"/>
      <c r="AP191" s="130"/>
      <c r="AQ191" s="127"/>
      <c r="AR191" s="127"/>
      <c r="AS191" s="127"/>
      <c r="AT191" s="127"/>
      <c r="AU191" s="127"/>
      <c r="AV191" s="127"/>
      <c r="AW191" s="127"/>
      <c r="AX191" s="127"/>
      <c r="AY191" s="127"/>
      <c r="AZ191" s="127"/>
    </row>
    <row r="192" spans="1:52" s="112" customFormat="1">
      <c r="A192" s="84" t="s">
        <v>236</v>
      </c>
      <c r="B192" s="160">
        <v>4</v>
      </c>
      <c r="C192" s="133"/>
      <c r="D192" s="304"/>
      <c r="E192" s="134"/>
      <c r="F192" s="346"/>
      <c r="G192" s="321"/>
      <c r="H192" s="127"/>
      <c r="I192" s="127"/>
      <c r="J192" s="127"/>
      <c r="K192" s="127"/>
      <c r="L192" s="127"/>
      <c r="M192" s="127"/>
      <c r="N192" s="127"/>
      <c r="O192" s="127"/>
      <c r="P192" s="127"/>
      <c r="Q192" s="127"/>
      <c r="R192" s="127"/>
      <c r="S192" s="127"/>
      <c r="T192" s="127"/>
      <c r="U192" s="127"/>
      <c r="V192" s="127"/>
      <c r="W192" s="127"/>
      <c r="X192" s="127"/>
      <c r="Y192" s="127"/>
      <c r="Z192" s="127"/>
      <c r="AA192" s="128"/>
      <c r="AB192" s="128"/>
      <c r="AC192" s="128"/>
      <c r="AD192" s="128"/>
      <c r="AE192" s="128"/>
      <c r="AF192" s="128"/>
      <c r="AG192" s="128"/>
      <c r="AH192" s="128"/>
      <c r="AI192" s="128"/>
      <c r="AJ192" s="128"/>
      <c r="AK192" s="128"/>
      <c r="AL192" s="128"/>
      <c r="AM192" s="128"/>
      <c r="AN192" s="128"/>
      <c r="AO192" s="130"/>
      <c r="AP192" s="130"/>
      <c r="AQ192" s="127"/>
      <c r="AR192" s="127"/>
      <c r="AS192" s="127"/>
      <c r="AT192" s="127"/>
      <c r="AU192" s="127"/>
      <c r="AV192" s="127"/>
      <c r="AW192" s="127"/>
      <c r="AX192" s="127"/>
      <c r="AY192" s="127"/>
      <c r="AZ192" s="127"/>
    </row>
    <row r="193" spans="1:52" s="112" customFormat="1">
      <c r="A193" s="79" t="s">
        <v>237</v>
      </c>
      <c r="B193" s="158"/>
      <c r="C193" s="204"/>
      <c r="D193" s="306"/>
      <c r="E193" s="213"/>
      <c r="F193" s="348"/>
      <c r="G193" s="338"/>
      <c r="H193" s="127"/>
      <c r="I193" s="127"/>
      <c r="J193" s="127"/>
      <c r="K193" s="127"/>
      <c r="L193" s="127"/>
      <c r="M193" s="127"/>
      <c r="N193" s="127"/>
      <c r="O193" s="127"/>
      <c r="P193" s="127"/>
      <c r="Q193" s="127"/>
      <c r="R193" s="127"/>
      <c r="S193" s="127"/>
      <c r="T193" s="127"/>
      <c r="U193" s="127"/>
      <c r="V193" s="127"/>
      <c r="W193" s="127"/>
      <c r="X193" s="127"/>
      <c r="Y193" s="127"/>
      <c r="Z193" s="127"/>
      <c r="AA193" s="128"/>
      <c r="AB193" s="128"/>
      <c r="AC193" s="128"/>
      <c r="AD193" s="128"/>
      <c r="AE193" s="128"/>
      <c r="AF193" s="128"/>
      <c r="AG193" s="128"/>
      <c r="AH193" s="128"/>
      <c r="AI193" s="128"/>
      <c r="AJ193" s="128"/>
      <c r="AK193" s="128"/>
      <c r="AL193" s="128"/>
      <c r="AM193" s="128"/>
      <c r="AN193" s="128"/>
      <c r="AO193" s="130"/>
      <c r="AP193" s="130"/>
      <c r="AQ193" s="127"/>
      <c r="AR193" s="127"/>
      <c r="AS193" s="127"/>
      <c r="AT193" s="127"/>
      <c r="AU193" s="127"/>
      <c r="AV193" s="127"/>
      <c r="AW193" s="127"/>
      <c r="AX193" s="127"/>
      <c r="AY193" s="127"/>
      <c r="AZ193" s="127"/>
    </row>
    <row r="194" spans="1:52" s="112" customFormat="1">
      <c r="A194" s="96" t="s">
        <v>238</v>
      </c>
      <c r="B194" s="160">
        <v>4</v>
      </c>
      <c r="C194" s="133"/>
      <c r="D194" s="304"/>
      <c r="E194" s="134"/>
      <c r="F194" s="346"/>
      <c r="G194" s="321"/>
      <c r="H194" s="127"/>
      <c r="I194" s="127"/>
      <c r="J194" s="127"/>
      <c r="K194" s="127"/>
      <c r="L194" s="127"/>
      <c r="M194" s="127"/>
      <c r="N194" s="127"/>
      <c r="O194" s="127"/>
      <c r="P194" s="127"/>
      <c r="Q194" s="127"/>
      <c r="R194" s="127"/>
      <c r="S194" s="127"/>
      <c r="T194" s="127"/>
      <c r="U194" s="127"/>
      <c r="V194" s="127"/>
      <c r="W194" s="127"/>
      <c r="X194" s="127"/>
      <c r="Y194" s="127"/>
      <c r="Z194" s="127"/>
      <c r="AA194" s="128"/>
      <c r="AB194" s="128"/>
      <c r="AC194" s="128"/>
      <c r="AD194" s="128"/>
      <c r="AE194" s="128"/>
      <c r="AF194" s="128"/>
      <c r="AG194" s="128"/>
      <c r="AH194" s="128"/>
      <c r="AI194" s="128"/>
      <c r="AJ194" s="128"/>
      <c r="AK194" s="128"/>
      <c r="AL194" s="128"/>
      <c r="AM194" s="128"/>
      <c r="AN194" s="128"/>
      <c r="AO194" s="130"/>
      <c r="AP194" s="130"/>
      <c r="AQ194" s="127"/>
      <c r="AR194" s="127"/>
      <c r="AS194" s="127"/>
      <c r="AT194" s="127"/>
      <c r="AU194" s="127"/>
      <c r="AV194" s="127"/>
      <c r="AW194" s="127"/>
      <c r="AX194" s="127"/>
      <c r="AY194" s="127"/>
      <c r="AZ194" s="127"/>
    </row>
    <row r="195" spans="1:52" s="112" customFormat="1">
      <c r="A195" s="121" t="s">
        <v>239</v>
      </c>
      <c r="B195" s="161">
        <v>4</v>
      </c>
      <c r="C195" s="133"/>
      <c r="D195" s="307"/>
      <c r="E195" s="135"/>
      <c r="F195" s="346"/>
      <c r="G195" s="323"/>
      <c r="H195" s="127"/>
      <c r="I195" s="127"/>
      <c r="J195" s="127"/>
      <c r="K195" s="127"/>
      <c r="L195" s="127"/>
      <c r="M195" s="127"/>
      <c r="N195" s="127"/>
      <c r="O195" s="127"/>
      <c r="P195" s="127"/>
      <c r="Q195" s="127"/>
      <c r="R195" s="127"/>
      <c r="S195" s="127"/>
      <c r="T195" s="127"/>
      <c r="U195" s="127"/>
      <c r="V195" s="127"/>
      <c r="W195" s="127"/>
      <c r="X195" s="127"/>
      <c r="Y195" s="127"/>
      <c r="Z195" s="127"/>
      <c r="AA195" s="128"/>
      <c r="AB195" s="128"/>
      <c r="AC195" s="128"/>
      <c r="AD195" s="128"/>
      <c r="AE195" s="128"/>
      <c r="AF195" s="128"/>
      <c r="AG195" s="128"/>
      <c r="AH195" s="128"/>
      <c r="AI195" s="128"/>
      <c r="AJ195" s="128"/>
      <c r="AK195" s="128"/>
      <c r="AL195" s="128"/>
      <c r="AM195" s="128"/>
      <c r="AN195" s="128"/>
      <c r="AO195" s="130"/>
      <c r="AP195" s="130"/>
      <c r="AQ195" s="127"/>
      <c r="AR195" s="127"/>
      <c r="AS195" s="127"/>
      <c r="AT195" s="127"/>
      <c r="AU195" s="127"/>
      <c r="AV195" s="127"/>
      <c r="AW195" s="127"/>
      <c r="AX195" s="127"/>
      <c r="AY195" s="127"/>
      <c r="AZ195" s="127"/>
    </row>
    <row r="196" spans="1:52" s="112" customFormat="1" ht="24">
      <c r="A196" s="96" t="s">
        <v>240</v>
      </c>
      <c r="B196" s="201">
        <v>4</v>
      </c>
      <c r="C196" s="133"/>
      <c r="D196" s="309"/>
      <c r="E196" s="208"/>
      <c r="F196" s="346"/>
      <c r="G196" s="324"/>
      <c r="H196" s="127"/>
      <c r="I196" s="127"/>
      <c r="J196" s="127"/>
      <c r="K196" s="127"/>
      <c r="L196" s="127"/>
      <c r="M196" s="127"/>
      <c r="N196" s="127"/>
      <c r="O196" s="127"/>
      <c r="P196" s="127"/>
      <c r="Q196" s="127"/>
      <c r="R196" s="127"/>
      <c r="S196" s="127"/>
      <c r="T196" s="127"/>
      <c r="U196" s="127"/>
      <c r="V196" s="127"/>
      <c r="W196" s="127"/>
      <c r="X196" s="127"/>
      <c r="Y196" s="127"/>
      <c r="Z196" s="127"/>
      <c r="AA196" s="128"/>
      <c r="AB196" s="128"/>
      <c r="AC196" s="128"/>
      <c r="AD196" s="128"/>
      <c r="AE196" s="128"/>
      <c r="AF196" s="128"/>
      <c r="AG196" s="128"/>
      <c r="AH196" s="128"/>
      <c r="AI196" s="128"/>
      <c r="AJ196" s="128"/>
      <c r="AK196" s="128"/>
      <c r="AL196" s="128"/>
      <c r="AM196" s="128"/>
      <c r="AN196" s="128"/>
      <c r="AO196" s="130"/>
      <c r="AP196" s="130"/>
      <c r="AQ196" s="127"/>
      <c r="AR196" s="127"/>
      <c r="AS196" s="127"/>
      <c r="AT196" s="127"/>
      <c r="AU196" s="127"/>
      <c r="AV196" s="127"/>
      <c r="AW196" s="127"/>
      <c r="AX196" s="127"/>
      <c r="AY196" s="127"/>
      <c r="AZ196" s="127"/>
    </row>
    <row r="197" spans="1:52" s="112" customFormat="1" ht="24">
      <c r="A197" s="98" t="s">
        <v>241</v>
      </c>
      <c r="B197" s="162">
        <v>4</v>
      </c>
      <c r="C197" s="133"/>
      <c r="D197" s="308"/>
      <c r="E197" s="132"/>
      <c r="F197" s="346"/>
      <c r="G197" s="325"/>
      <c r="H197" s="127"/>
      <c r="I197" s="127"/>
      <c r="J197" s="127"/>
      <c r="K197" s="127"/>
      <c r="L197" s="127"/>
      <c r="M197" s="127"/>
      <c r="N197" s="127"/>
      <c r="O197" s="127"/>
      <c r="P197" s="127"/>
      <c r="Q197" s="127"/>
      <c r="R197" s="127"/>
      <c r="S197" s="127"/>
      <c r="T197" s="127"/>
      <c r="U197" s="127"/>
      <c r="V197" s="127"/>
      <c r="W197" s="127"/>
      <c r="X197" s="127"/>
      <c r="Y197" s="127"/>
      <c r="Z197" s="127"/>
      <c r="AA197" s="128"/>
      <c r="AB197" s="128"/>
      <c r="AC197" s="128"/>
      <c r="AD197" s="128"/>
      <c r="AE197" s="128"/>
      <c r="AF197" s="128"/>
      <c r="AG197" s="128"/>
      <c r="AH197" s="128"/>
      <c r="AI197" s="128"/>
      <c r="AJ197" s="128"/>
      <c r="AK197" s="128"/>
      <c r="AL197" s="128"/>
      <c r="AM197" s="128"/>
      <c r="AN197" s="128"/>
      <c r="AO197" s="130"/>
      <c r="AP197" s="130"/>
      <c r="AQ197" s="127"/>
      <c r="AR197" s="127"/>
      <c r="AS197" s="127"/>
      <c r="AT197" s="127"/>
      <c r="AU197" s="127"/>
      <c r="AV197" s="127"/>
      <c r="AW197" s="127"/>
      <c r="AX197" s="127"/>
      <c r="AY197" s="127"/>
      <c r="AZ197" s="127"/>
    </row>
    <row r="198" spans="1:52" s="112" customFormat="1" ht="36">
      <c r="A198" s="79" t="s">
        <v>242</v>
      </c>
      <c r="B198" s="160">
        <v>4</v>
      </c>
      <c r="C198" s="133"/>
      <c r="D198" s="304"/>
      <c r="E198" s="134"/>
      <c r="F198" s="346"/>
      <c r="G198" s="321"/>
      <c r="H198" s="127"/>
      <c r="I198" s="127"/>
      <c r="J198" s="127"/>
      <c r="K198" s="127"/>
      <c r="L198" s="127"/>
      <c r="M198" s="127"/>
      <c r="N198" s="127"/>
      <c r="O198" s="127"/>
      <c r="P198" s="127"/>
      <c r="Q198" s="127"/>
      <c r="R198" s="127"/>
      <c r="S198" s="127"/>
      <c r="T198" s="127"/>
      <c r="U198" s="127"/>
      <c r="V198" s="127"/>
      <c r="W198" s="127"/>
      <c r="X198" s="127"/>
      <c r="Y198" s="127"/>
      <c r="Z198" s="127"/>
      <c r="AA198" s="128"/>
      <c r="AB198" s="128"/>
      <c r="AC198" s="128"/>
      <c r="AD198" s="128"/>
      <c r="AE198" s="128"/>
      <c r="AF198" s="128"/>
      <c r="AG198" s="128"/>
      <c r="AH198" s="128"/>
      <c r="AI198" s="128"/>
      <c r="AJ198" s="128"/>
      <c r="AK198" s="128"/>
      <c r="AL198" s="128"/>
      <c r="AM198" s="128"/>
      <c r="AN198" s="128"/>
      <c r="AO198" s="130"/>
      <c r="AP198" s="130"/>
      <c r="AQ198" s="127"/>
      <c r="AR198" s="127"/>
      <c r="AS198" s="127"/>
      <c r="AT198" s="127"/>
      <c r="AU198" s="127"/>
      <c r="AV198" s="127"/>
      <c r="AW198" s="127"/>
      <c r="AX198" s="127"/>
      <c r="AY198" s="127"/>
      <c r="AZ198" s="127"/>
    </row>
    <row r="199" spans="1:52" s="112" customFormat="1" ht="48">
      <c r="A199" s="79" t="s">
        <v>298</v>
      </c>
      <c r="B199" s="158"/>
      <c r="C199" s="204"/>
      <c r="D199" s="306"/>
      <c r="E199" s="213"/>
      <c r="F199" s="348"/>
      <c r="G199" s="338"/>
      <c r="H199" s="127"/>
      <c r="I199" s="127"/>
      <c r="J199" s="127"/>
      <c r="K199" s="127"/>
      <c r="L199" s="127"/>
      <c r="M199" s="127"/>
      <c r="N199" s="127"/>
      <c r="O199" s="127"/>
      <c r="P199" s="127"/>
      <c r="Q199" s="127"/>
      <c r="R199" s="127"/>
      <c r="S199" s="127"/>
      <c r="T199" s="127"/>
      <c r="U199" s="127"/>
      <c r="V199" s="127"/>
      <c r="W199" s="127"/>
      <c r="X199" s="127"/>
      <c r="Y199" s="127"/>
      <c r="Z199" s="127"/>
      <c r="AA199" s="128"/>
      <c r="AB199" s="128"/>
      <c r="AC199" s="128"/>
      <c r="AD199" s="128"/>
      <c r="AE199" s="128"/>
      <c r="AF199" s="128"/>
      <c r="AG199" s="128"/>
      <c r="AH199" s="128"/>
      <c r="AI199" s="128"/>
      <c r="AJ199" s="128"/>
      <c r="AK199" s="128"/>
      <c r="AL199" s="128"/>
      <c r="AM199" s="128"/>
      <c r="AN199" s="128"/>
      <c r="AO199" s="130"/>
      <c r="AP199" s="130"/>
      <c r="AQ199" s="127"/>
      <c r="AR199" s="127"/>
      <c r="AS199" s="127"/>
      <c r="AT199" s="127"/>
      <c r="AU199" s="127"/>
      <c r="AV199" s="127"/>
      <c r="AW199" s="127"/>
      <c r="AX199" s="127"/>
      <c r="AY199" s="127"/>
      <c r="AZ199" s="127"/>
    </row>
    <row r="200" spans="1:52" s="112" customFormat="1" ht="84">
      <c r="A200" s="181" t="s">
        <v>322</v>
      </c>
      <c r="B200" s="156">
        <v>4</v>
      </c>
      <c r="C200" s="133"/>
      <c r="D200" s="304"/>
      <c r="E200" s="134"/>
      <c r="F200" s="346"/>
      <c r="G200" s="321"/>
      <c r="H200" s="127"/>
      <c r="I200" s="127"/>
      <c r="J200" s="127"/>
      <c r="K200" s="127"/>
      <c r="L200" s="127"/>
      <c r="M200" s="127"/>
      <c r="N200" s="127"/>
      <c r="O200" s="127"/>
      <c r="P200" s="127"/>
      <c r="Q200" s="127"/>
      <c r="R200" s="127"/>
      <c r="S200" s="127"/>
      <c r="T200" s="127"/>
      <c r="U200" s="127"/>
      <c r="V200" s="127"/>
      <c r="W200" s="127"/>
      <c r="X200" s="127"/>
      <c r="Y200" s="127"/>
      <c r="Z200" s="127"/>
      <c r="AA200" s="128"/>
      <c r="AB200" s="128"/>
      <c r="AC200" s="128"/>
      <c r="AD200" s="128"/>
      <c r="AE200" s="128"/>
      <c r="AF200" s="128"/>
      <c r="AG200" s="128"/>
      <c r="AH200" s="128"/>
      <c r="AI200" s="128"/>
      <c r="AJ200" s="128"/>
      <c r="AK200" s="128"/>
      <c r="AL200" s="128"/>
      <c r="AM200" s="128"/>
      <c r="AN200" s="128"/>
      <c r="AO200" s="130"/>
      <c r="AP200" s="130"/>
      <c r="AQ200" s="127"/>
      <c r="AR200" s="127"/>
      <c r="AS200" s="127"/>
      <c r="AT200" s="127"/>
      <c r="AU200" s="127"/>
      <c r="AV200" s="127"/>
      <c r="AW200" s="127"/>
      <c r="AX200" s="127"/>
      <c r="AY200" s="127"/>
      <c r="AZ200" s="127"/>
    </row>
    <row r="201" spans="1:52" s="112" customFormat="1" ht="36">
      <c r="A201" s="183" t="s">
        <v>323</v>
      </c>
      <c r="B201" s="157">
        <v>4</v>
      </c>
      <c r="C201" s="133"/>
      <c r="D201" s="307"/>
      <c r="E201" s="135"/>
      <c r="F201" s="346"/>
      <c r="G201" s="323"/>
      <c r="H201" s="127"/>
      <c r="I201" s="127"/>
      <c r="J201" s="127"/>
      <c r="K201" s="127"/>
      <c r="L201" s="127"/>
      <c r="M201" s="127"/>
      <c r="N201" s="127"/>
      <c r="O201" s="127"/>
      <c r="P201" s="127"/>
      <c r="Q201" s="127"/>
      <c r="R201" s="127"/>
      <c r="S201" s="127"/>
      <c r="T201" s="127"/>
      <c r="U201" s="127"/>
      <c r="V201" s="127"/>
      <c r="W201" s="127"/>
      <c r="X201" s="127"/>
      <c r="Y201" s="127"/>
      <c r="Z201" s="127"/>
      <c r="AA201" s="128"/>
      <c r="AB201" s="128"/>
      <c r="AC201" s="128"/>
      <c r="AD201" s="128"/>
      <c r="AE201" s="128"/>
      <c r="AF201" s="128"/>
      <c r="AG201" s="128"/>
      <c r="AH201" s="128"/>
      <c r="AI201" s="128"/>
      <c r="AJ201" s="128"/>
      <c r="AK201" s="128"/>
      <c r="AL201" s="128"/>
      <c r="AM201" s="128"/>
      <c r="AN201" s="128"/>
      <c r="AO201" s="130"/>
      <c r="AP201" s="130"/>
      <c r="AQ201" s="127"/>
      <c r="AR201" s="127"/>
      <c r="AS201" s="127"/>
      <c r="AT201" s="127"/>
      <c r="AU201" s="127"/>
      <c r="AV201" s="127"/>
      <c r="AW201" s="127"/>
      <c r="AX201" s="127"/>
      <c r="AY201" s="127"/>
      <c r="AZ201" s="127"/>
    </row>
    <row r="202" spans="1:52" s="112" customFormat="1">
      <c r="A202" s="183" t="s">
        <v>324</v>
      </c>
      <c r="B202" s="157">
        <v>4</v>
      </c>
      <c r="C202" s="133"/>
      <c r="D202" s="307"/>
      <c r="E202" s="135"/>
      <c r="F202" s="346"/>
      <c r="G202" s="323"/>
      <c r="H202" s="127"/>
      <c r="I202" s="127"/>
      <c r="J202" s="127"/>
      <c r="K202" s="127"/>
      <c r="L202" s="127"/>
      <c r="M202" s="127"/>
      <c r="N202" s="127"/>
      <c r="O202" s="127"/>
      <c r="P202" s="127"/>
      <c r="Q202" s="127"/>
      <c r="R202" s="127"/>
      <c r="S202" s="127"/>
      <c r="T202" s="127"/>
      <c r="U202" s="127"/>
      <c r="V202" s="127"/>
      <c r="W202" s="127"/>
      <c r="X202" s="127"/>
      <c r="Y202" s="127"/>
      <c r="Z202" s="127"/>
      <c r="AA202" s="128"/>
      <c r="AB202" s="128"/>
      <c r="AC202" s="128"/>
      <c r="AD202" s="128"/>
      <c r="AE202" s="128"/>
      <c r="AF202" s="128"/>
      <c r="AG202" s="128"/>
      <c r="AH202" s="128"/>
      <c r="AI202" s="128"/>
      <c r="AJ202" s="128"/>
      <c r="AK202" s="128"/>
      <c r="AL202" s="128"/>
      <c r="AM202" s="128"/>
      <c r="AN202" s="128"/>
      <c r="AO202" s="130"/>
      <c r="AP202" s="130"/>
      <c r="AQ202" s="127"/>
      <c r="AR202" s="127"/>
      <c r="AS202" s="127"/>
      <c r="AT202" s="127"/>
      <c r="AU202" s="127"/>
      <c r="AV202" s="127"/>
      <c r="AW202" s="127"/>
      <c r="AX202" s="127"/>
      <c r="AY202" s="127"/>
      <c r="AZ202" s="127"/>
    </row>
    <row r="203" spans="1:52" s="112" customFormat="1" ht="36">
      <c r="A203" s="223" t="s">
        <v>243</v>
      </c>
      <c r="B203" s="248">
        <v>4</v>
      </c>
      <c r="C203" s="133"/>
      <c r="D203" s="305"/>
      <c r="E203" s="221"/>
      <c r="F203" s="346"/>
      <c r="G203" s="321"/>
      <c r="H203" s="127"/>
      <c r="I203" s="127"/>
      <c r="J203" s="127"/>
      <c r="K203" s="127"/>
      <c r="L203" s="127"/>
      <c r="M203" s="127"/>
      <c r="N203" s="127"/>
      <c r="O203" s="127"/>
      <c r="P203" s="127"/>
      <c r="Q203" s="127"/>
      <c r="R203" s="127"/>
      <c r="S203" s="127"/>
      <c r="T203" s="127"/>
      <c r="U203" s="127"/>
      <c r="V203" s="127"/>
      <c r="W203" s="127"/>
      <c r="X203" s="127"/>
      <c r="Y203" s="127"/>
      <c r="Z203" s="127"/>
      <c r="AA203" s="128"/>
      <c r="AB203" s="128"/>
      <c r="AC203" s="128"/>
      <c r="AD203" s="128"/>
      <c r="AE203" s="128"/>
      <c r="AF203" s="128"/>
      <c r="AG203" s="128"/>
      <c r="AH203" s="128"/>
      <c r="AI203" s="128"/>
      <c r="AJ203" s="128"/>
      <c r="AK203" s="128"/>
      <c r="AL203" s="128"/>
      <c r="AM203" s="128"/>
      <c r="AN203" s="128"/>
      <c r="AO203" s="130"/>
      <c r="AP203" s="130"/>
      <c r="AQ203" s="127"/>
      <c r="AR203" s="127"/>
      <c r="AS203" s="127"/>
      <c r="AT203" s="127"/>
      <c r="AU203" s="127"/>
      <c r="AV203" s="127"/>
      <c r="AW203" s="127"/>
      <c r="AX203" s="127"/>
      <c r="AY203" s="127"/>
      <c r="AZ203" s="127"/>
    </row>
    <row r="204" spans="1:52" s="112" customFormat="1" ht="168">
      <c r="A204" s="227" t="s">
        <v>354</v>
      </c>
      <c r="B204" s="226">
        <v>4</v>
      </c>
      <c r="C204" s="133"/>
      <c r="D204" s="305"/>
      <c r="E204" s="221"/>
      <c r="F204" s="346"/>
      <c r="G204" s="321"/>
      <c r="H204" s="127"/>
      <c r="I204" s="127"/>
      <c r="J204" s="127"/>
      <c r="K204" s="127"/>
      <c r="L204" s="127"/>
      <c r="M204" s="127"/>
      <c r="N204" s="127"/>
      <c r="O204" s="127"/>
      <c r="P204" s="127"/>
      <c r="Q204" s="127"/>
      <c r="R204" s="127"/>
      <c r="S204" s="127"/>
      <c r="T204" s="127"/>
      <c r="U204" s="127"/>
      <c r="V204" s="127"/>
      <c r="W204" s="127"/>
      <c r="X204" s="127"/>
      <c r="Y204" s="127"/>
      <c r="Z204" s="127"/>
      <c r="AA204" s="128"/>
      <c r="AB204" s="128"/>
      <c r="AC204" s="128"/>
      <c r="AD204" s="128"/>
      <c r="AE204" s="128"/>
      <c r="AF204" s="128"/>
      <c r="AG204" s="128"/>
      <c r="AH204" s="128"/>
      <c r="AI204" s="128"/>
      <c r="AJ204" s="128"/>
      <c r="AK204" s="128"/>
      <c r="AL204" s="128"/>
      <c r="AM204" s="128"/>
      <c r="AN204" s="128"/>
      <c r="AO204" s="130"/>
      <c r="AP204" s="130"/>
      <c r="AQ204" s="127"/>
      <c r="AR204" s="127"/>
      <c r="AS204" s="127"/>
      <c r="AT204" s="127"/>
      <c r="AU204" s="127"/>
      <c r="AV204" s="127"/>
      <c r="AW204" s="127"/>
      <c r="AX204" s="127"/>
      <c r="AY204" s="127"/>
      <c r="AZ204" s="127"/>
    </row>
    <row r="205" spans="1:52" s="112" customFormat="1" ht="180">
      <c r="A205" s="218" t="s">
        <v>355</v>
      </c>
      <c r="B205" s="162">
        <v>4</v>
      </c>
      <c r="C205" s="133"/>
      <c r="D205" s="308"/>
      <c r="E205" s="132"/>
      <c r="F205" s="346"/>
      <c r="G205" s="325"/>
      <c r="H205" s="127"/>
      <c r="I205" s="127"/>
      <c r="J205" s="127"/>
      <c r="K205" s="127"/>
      <c r="L205" s="127"/>
      <c r="M205" s="127"/>
      <c r="N205" s="127"/>
      <c r="O205" s="127"/>
      <c r="P205" s="127"/>
      <c r="Q205" s="127"/>
      <c r="R205" s="127"/>
      <c r="S205" s="127"/>
      <c r="T205" s="127"/>
      <c r="U205" s="127"/>
      <c r="V205" s="127"/>
      <c r="W205" s="127"/>
      <c r="X205" s="127"/>
      <c r="Y205" s="127"/>
      <c r="Z205" s="127"/>
      <c r="AA205" s="128"/>
      <c r="AB205" s="128"/>
      <c r="AC205" s="128"/>
      <c r="AD205" s="128"/>
      <c r="AE205" s="128"/>
      <c r="AF205" s="128"/>
      <c r="AG205" s="128"/>
      <c r="AH205" s="128"/>
      <c r="AI205" s="128"/>
      <c r="AJ205" s="128"/>
      <c r="AK205" s="128"/>
      <c r="AL205" s="128"/>
      <c r="AM205" s="128"/>
      <c r="AN205" s="128"/>
      <c r="AO205" s="130"/>
      <c r="AP205" s="130"/>
      <c r="AQ205" s="127"/>
      <c r="AR205" s="127"/>
      <c r="AS205" s="127"/>
      <c r="AT205" s="127"/>
      <c r="AU205" s="127"/>
      <c r="AV205" s="127"/>
      <c r="AW205" s="127"/>
      <c r="AX205" s="127"/>
      <c r="AY205" s="127"/>
      <c r="AZ205" s="127"/>
    </row>
    <row r="206" spans="1:52" s="112" customFormat="1" ht="36">
      <c r="A206" s="84" t="s">
        <v>342</v>
      </c>
      <c r="B206" s="156">
        <v>4</v>
      </c>
      <c r="C206" s="133"/>
      <c r="D206" s="304"/>
      <c r="E206" s="134"/>
      <c r="F206" s="346"/>
      <c r="G206" s="321"/>
      <c r="H206" s="127"/>
      <c r="I206" s="127"/>
      <c r="J206" s="127"/>
      <c r="K206" s="127"/>
      <c r="L206" s="127"/>
      <c r="M206" s="127"/>
      <c r="N206" s="127"/>
      <c r="O206" s="127"/>
      <c r="P206" s="127"/>
      <c r="Q206" s="127"/>
      <c r="R206" s="127"/>
      <c r="S206" s="127"/>
      <c r="T206" s="127"/>
      <c r="U206" s="127"/>
      <c r="V206" s="127"/>
      <c r="W206" s="127"/>
      <c r="X206" s="127"/>
      <c r="Y206" s="127"/>
      <c r="Z206" s="127"/>
      <c r="AA206" s="128"/>
      <c r="AB206" s="128"/>
      <c r="AC206" s="128"/>
      <c r="AD206" s="128"/>
      <c r="AE206" s="128"/>
      <c r="AF206" s="128"/>
      <c r="AG206" s="128"/>
      <c r="AH206" s="128"/>
      <c r="AI206" s="128"/>
      <c r="AJ206" s="128"/>
      <c r="AK206" s="128"/>
      <c r="AL206" s="128"/>
      <c r="AM206" s="128"/>
      <c r="AN206" s="128"/>
      <c r="AO206" s="130"/>
      <c r="AP206" s="130"/>
      <c r="AQ206" s="127"/>
      <c r="AR206" s="127"/>
      <c r="AS206" s="127"/>
      <c r="AT206" s="127"/>
      <c r="AU206" s="127"/>
      <c r="AV206" s="127"/>
      <c r="AW206" s="127"/>
      <c r="AX206" s="127"/>
      <c r="AY206" s="127"/>
      <c r="AZ206" s="127"/>
    </row>
    <row r="207" spans="1:52" s="112" customFormat="1">
      <c r="A207" s="175" t="s">
        <v>74</v>
      </c>
      <c r="B207" s="199"/>
      <c r="C207" s="133"/>
      <c r="D207" s="304"/>
      <c r="E207" s="134"/>
      <c r="F207" s="346"/>
      <c r="G207" s="321"/>
      <c r="H207" s="127"/>
      <c r="I207" s="127"/>
      <c r="J207" s="127"/>
      <c r="K207" s="127"/>
      <c r="L207" s="127"/>
      <c r="M207" s="127"/>
      <c r="N207" s="127"/>
      <c r="O207" s="127"/>
      <c r="P207" s="127"/>
      <c r="Q207" s="127"/>
      <c r="R207" s="127"/>
      <c r="S207" s="127"/>
      <c r="T207" s="127"/>
      <c r="U207" s="127"/>
      <c r="V207" s="127"/>
      <c r="W207" s="127"/>
      <c r="X207" s="127"/>
      <c r="Y207" s="127"/>
      <c r="Z207" s="127"/>
      <c r="AA207" s="128"/>
      <c r="AB207" s="128"/>
      <c r="AC207" s="128"/>
      <c r="AD207" s="128"/>
      <c r="AE207" s="128"/>
      <c r="AF207" s="128"/>
      <c r="AG207" s="128"/>
      <c r="AH207" s="128"/>
      <c r="AI207" s="128"/>
      <c r="AJ207" s="128"/>
      <c r="AK207" s="128"/>
      <c r="AL207" s="128"/>
      <c r="AM207" s="128"/>
      <c r="AN207" s="128"/>
      <c r="AO207" s="130"/>
      <c r="AP207" s="130"/>
      <c r="AQ207" s="127"/>
      <c r="AR207" s="127"/>
      <c r="AS207" s="127"/>
      <c r="AT207" s="127"/>
      <c r="AU207" s="127"/>
      <c r="AV207" s="127"/>
      <c r="AW207" s="127"/>
      <c r="AX207" s="127"/>
      <c r="AY207" s="127"/>
      <c r="AZ207" s="127"/>
    </row>
    <row r="208" spans="1:52" s="113" customFormat="1" ht="96">
      <c r="A208" s="79" t="s">
        <v>325</v>
      </c>
      <c r="B208" s="156">
        <v>4</v>
      </c>
      <c r="C208" s="133"/>
      <c r="D208" s="304"/>
      <c r="E208" s="134"/>
      <c r="F208" s="346"/>
      <c r="G208" s="321"/>
      <c r="H208" s="127"/>
      <c r="I208" s="127"/>
      <c r="J208" s="127"/>
      <c r="K208" s="127"/>
      <c r="L208" s="127"/>
      <c r="M208" s="127"/>
      <c r="N208" s="127"/>
      <c r="O208" s="127"/>
      <c r="P208" s="127"/>
      <c r="Q208" s="127"/>
      <c r="R208" s="127"/>
      <c r="S208" s="127"/>
      <c r="T208" s="127"/>
      <c r="U208" s="127"/>
      <c r="V208" s="127"/>
      <c r="W208" s="127"/>
      <c r="X208" s="127"/>
      <c r="Y208" s="127"/>
      <c r="Z208" s="127"/>
      <c r="AA208" s="128"/>
      <c r="AB208" s="128"/>
      <c r="AC208" s="128"/>
      <c r="AD208" s="128"/>
      <c r="AE208" s="128"/>
      <c r="AF208" s="128"/>
      <c r="AG208" s="128"/>
      <c r="AH208" s="128"/>
      <c r="AI208" s="128"/>
      <c r="AJ208" s="128"/>
      <c r="AK208" s="128"/>
      <c r="AL208" s="128"/>
      <c r="AM208" s="128"/>
      <c r="AN208" s="128"/>
      <c r="AO208" s="130"/>
      <c r="AP208" s="130"/>
      <c r="AQ208" s="127"/>
      <c r="AR208" s="127"/>
      <c r="AS208" s="127"/>
      <c r="AT208" s="127"/>
      <c r="AU208" s="127"/>
      <c r="AV208" s="127"/>
      <c r="AW208" s="127"/>
      <c r="AX208" s="127"/>
      <c r="AY208" s="127"/>
      <c r="AZ208" s="127"/>
    </row>
    <row r="209" spans="1:52" s="113" customFormat="1" ht="24">
      <c r="A209" s="84" t="s">
        <v>244</v>
      </c>
      <c r="B209" s="156">
        <v>4</v>
      </c>
      <c r="C209" s="133"/>
      <c r="D209" s="304"/>
      <c r="E209" s="134"/>
      <c r="F209" s="346"/>
      <c r="G209" s="321"/>
      <c r="H209" s="127"/>
      <c r="I209" s="127"/>
      <c r="J209" s="127"/>
      <c r="K209" s="127"/>
      <c r="L209" s="127"/>
      <c r="M209" s="127"/>
      <c r="N209" s="127"/>
      <c r="O209" s="127"/>
      <c r="P209" s="127"/>
      <c r="Q209" s="127"/>
      <c r="R209" s="127"/>
      <c r="S209" s="127"/>
      <c r="T209" s="127"/>
      <c r="U209" s="127"/>
      <c r="V209" s="127"/>
      <c r="W209" s="127"/>
      <c r="X209" s="127"/>
      <c r="Y209" s="127"/>
      <c r="Z209" s="127"/>
      <c r="AA209" s="128"/>
      <c r="AB209" s="128"/>
      <c r="AC209" s="128"/>
      <c r="AD209" s="128"/>
      <c r="AE209" s="128"/>
      <c r="AF209" s="128"/>
      <c r="AG209" s="128"/>
      <c r="AH209" s="128"/>
      <c r="AI209" s="128"/>
      <c r="AJ209" s="128"/>
      <c r="AK209" s="128"/>
      <c r="AL209" s="128"/>
      <c r="AM209" s="128"/>
      <c r="AN209" s="128"/>
      <c r="AO209" s="130"/>
      <c r="AP209" s="130"/>
      <c r="AQ209" s="127"/>
      <c r="AR209" s="127"/>
      <c r="AS209" s="127"/>
      <c r="AT209" s="127"/>
      <c r="AU209" s="127"/>
      <c r="AV209" s="127"/>
      <c r="AW209" s="127"/>
      <c r="AX209" s="127"/>
      <c r="AY209" s="127"/>
      <c r="AZ209" s="127"/>
    </row>
    <row r="210" spans="1:52" s="113" customFormat="1" ht="24">
      <c r="A210" s="84" t="s">
        <v>245</v>
      </c>
      <c r="B210" s="163">
        <v>2</v>
      </c>
      <c r="C210" s="131"/>
      <c r="D210" s="304"/>
      <c r="E210" s="134"/>
      <c r="F210" s="346"/>
      <c r="G210" s="321"/>
      <c r="H210" s="127"/>
      <c r="I210" s="127"/>
      <c r="J210" s="127"/>
      <c r="K210" s="127"/>
      <c r="L210" s="127"/>
      <c r="M210" s="127"/>
      <c r="N210" s="127"/>
      <c r="O210" s="127"/>
      <c r="P210" s="127"/>
      <c r="Q210" s="127"/>
      <c r="R210" s="127"/>
      <c r="S210" s="127"/>
      <c r="T210" s="127"/>
      <c r="U210" s="127"/>
      <c r="V210" s="127"/>
      <c r="W210" s="127"/>
      <c r="X210" s="127"/>
      <c r="Y210" s="127"/>
      <c r="Z210" s="127"/>
      <c r="AA210" s="128"/>
      <c r="AB210" s="128"/>
      <c r="AC210" s="128"/>
      <c r="AD210" s="128"/>
      <c r="AE210" s="128"/>
      <c r="AF210" s="128"/>
      <c r="AG210" s="128"/>
      <c r="AH210" s="128"/>
      <c r="AI210" s="128"/>
      <c r="AJ210" s="128"/>
      <c r="AK210" s="128"/>
      <c r="AL210" s="128"/>
      <c r="AM210" s="128"/>
      <c r="AN210" s="128"/>
      <c r="AO210" s="130"/>
      <c r="AP210" s="130"/>
      <c r="AQ210" s="127"/>
      <c r="AR210" s="127"/>
      <c r="AS210" s="127"/>
      <c r="AT210" s="127"/>
      <c r="AU210" s="127"/>
      <c r="AV210" s="127"/>
      <c r="AW210" s="127"/>
      <c r="AX210" s="127"/>
      <c r="AY210" s="127"/>
      <c r="AZ210" s="127"/>
    </row>
    <row r="211" spans="1:52" s="113" customFormat="1" ht="180">
      <c r="A211" s="80" t="s">
        <v>299</v>
      </c>
      <c r="B211" s="163">
        <v>2</v>
      </c>
      <c r="C211" s="131"/>
      <c r="D211" s="304"/>
      <c r="E211" s="134"/>
      <c r="F211" s="346"/>
      <c r="G211" s="321"/>
      <c r="H211" s="127"/>
      <c r="I211" s="127"/>
      <c r="J211" s="127"/>
      <c r="K211" s="127"/>
      <c r="L211" s="127"/>
      <c r="M211" s="127"/>
      <c r="N211" s="127"/>
      <c r="O211" s="127"/>
      <c r="P211" s="127"/>
      <c r="Q211" s="127"/>
      <c r="R211" s="127"/>
      <c r="S211" s="127"/>
      <c r="T211" s="127"/>
      <c r="U211" s="127"/>
      <c r="V211" s="127"/>
      <c r="W211" s="127"/>
      <c r="X211" s="127"/>
      <c r="Y211" s="127"/>
      <c r="Z211" s="127"/>
      <c r="AA211" s="128"/>
      <c r="AB211" s="128"/>
      <c r="AC211" s="128"/>
      <c r="AD211" s="128"/>
      <c r="AE211" s="128"/>
      <c r="AF211" s="128"/>
      <c r="AG211" s="128"/>
      <c r="AH211" s="128"/>
      <c r="AI211" s="128"/>
      <c r="AJ211" s="128"/>
      <c r="AK211" s="128"/>
      <c r="AL211" s="128"/>
      <c r="AM211" s="128"/>
      <c r="AN211" s="128"/>
      <c r="AO211" s="130"/>
      <c r="AP211" s="130"/>
      <c r="AQ211" s="127"/>
      <c r="AR211" s="127"/>
      <c r="AS211" s="127"/>
      <c r="AT211" s="127"/>
      <c r="AU211" s="127"/>
      <c r="AV211" s="127"/>
      <c r="AW211" s="127"/>
      <c r="AX211" s="127"/>
      <c r="AY211" s="127"/>
      <c r="AZ211" s="127"/>
    </row>
    <row r="212" spans="1:52" s="112" customFormat="1" ht="48">
      <c r="A212" s="80" t="s">
        <v>343</v>
      </c>
      <c r="B212" s="163">
        <v>2</v>
      </c>
      <c r="C212" s="131"/>
      <c r="D212" s="304"/>
      <c r="E212" s="134"/>
      <c r="F212" s="346"/>
      <c r="G212" s="321"/>
      <c r="H212" s="127"/>
      <c r="I212" s="127"/>
      <c r="J212" s="127"/>
      <c r="K212" s="127"/>
      <c r="L212" s="127"/>
      <c r="M212" s="127"/>
      <c r="N212" s="127"/>
      <c r="O212" s="127"/>
      <c r="P212" s="127"/>
      <c r="Q212" s="127"/>
      <c r="R212" s="127"/>
      <c r="S212" s="127"/>
      <c r="T212" s="127"/>
      <c r="U212" s="127"/>
      <c r="V212" s="127"/>
      <c r="W212" s="127"/>
      <c r="X212" s="127"/>
      <c r="Y212" s="127"/>
      <c r="Z212" s="127"/>
      <c r="AA212" s="128"/>
      <c r="AB212" s="128"/>
      <c r="AC212" s="128"/>
      <c r="AD212" s="128"/>
      <c r="AE212" s="128"/>
      <c r="AF212" s="128"/>
      <c r="AG212" s="128"/>
      <c r="AH212" s="128"/>
      <c r="AI212" s="128"/>
      <c r="AJ212" s="128"/>
      <c r="AK212" s="128"/>
      <c r="AL212" s="128"/>
      <c r="AM212" s="128"/>
      <c r="AN212" s="128"/>
      <c r="AO212" s="130"/>
      <c r="AP212" s="130"/>
      <c r="AQ212" s="127"/>
      <c r="AR212" s="127"/>
      <c r="AS212" s="127"/>
      <c r="AT212" s="127"/>
      <c r="AU212" s="127"/>
      <c r="AV212" s="127"/>
      <c r="AW212" s="127"/>
      <c r="AX212" s="127"/>
      <c r="AY212" s="127"/>
      <c r="AZ212" s="127"/>
    </row>
    <row r="213" spans="1:52" s="112" customFormat="1" ht="96">
      <c r="A213" s="84" t="s">
        <v>300</v>
      </c>
      <c r="B213" s="163">
        <v>2</v>
      </c>
      <c r="C213" s="131"/>
      <c r="D213" s="304"/>
      <c r="E213" s="134"/>
      <c r="F213" s="346"/>
      <c r="G213" s="321"/>
      <c r="H213" s="127"/>
      <c r="I213" s="127"/>
      <c r="J213" s="127"/>
      <c r="K213" s="127"/>
      <c r="L213" s="127"/>
      <c r="M213" s="127"/>
      <c r="N213" s="127"/>
      <c r="O213" s="127"/>
      <c r="P213" s="127"/>
      <c r="Q213" s="127"/>
      <c r="R213" s="127"/>
      <c r="S213" s="127"/>
      <c r="T213" s="127"/>
      <c r="U213" s="127"/>
      <c r="V213" s="127"/>
      <c r="W213" s="127"/>
      <c r="X213" s="127"/>
      <c r="Y213" s="127"/>
      <c r="Z213" s="127"/>
      <c r="AA213" s="128"/>
      <c r="AB213" s="128"/>
      <c r="AC213" s="128"/>
      <c r="AD213" s="128"/>
      <c r="AE213" s="128"/>
      <c r="AF213" s="128"/>
      <c r="AG213" s="128"/>
      <c r="AH213" s="128"/>
      <c r="AI213" s="128"/>
      <c r="AJ213" s="128"/>
      <c r="AK213" s="128"/>
      <c r="AL213" s="128"/>
      <c r="AM213" s="128"/>
      <c r="AN213" s="128"/>
      <c r="AO213" s="130"/>
      <c r="AP213" s="130"/>
      <c r="AQ213" s="127"/>
      <c r="AR213" s="127"/>
      <c r="AS213" s="127"/>
      <c r="AT213" s="127"/>
      <c r="AU213" s="127"/>
      <c r="AV213" s="127"/>
      <c r="AW213" s="127"/>
      <c r="AX213" s="127"/>
      <c r="AY213" s="127"/>
      <c r="AZ213" s="127"/>
    </row>
    <row r="214" spans="1:52" s="112" customFormat="1" ht="24">
      <c r="A214" s="84" t="s">
        <v>246</v>
      </c>
      <c r="B214" s="163">
        <v>2</v>
      </c>
      <c r="C214" s="131"/>
      <c r="D214" s="304"/>
      <c r="E214" s="134"/>
      <c r="F214" s="346"/>
      <c r="G214" s="321"/>
      <c r="H214" s="127"/>
      <c r="I214" s="127"/>
      <c r="J214" s="127"/>
      <c r="K214" s="127"/>
      <c r="L214" s="127"/>
      <c r="M214" s="127"/>
      <c r="N214" s="127"/>
      <c r="O214" s="127"/>
      <c r="P214" s="127"/>
      <c r="Q214" s="127"/>
      <c r="R214" s="127"/>
      <c r="S214" s="127"/>
      <c r="T214" s="127"/>
      <c r="U214" s="127"/>
      <c r="V214" s="127"/>
      <c r="W214" s="127"/>
      <c r="X214" s="127"/>
      <c r="Y214" s="127"/>
      <c r="Z214" s="127"/>
      <c r="AA214" s="128"/>
      <c r="AB214" s="128"/>
      <c r="AC214" s="128"/>
      <c r="AD214" s="128"/>
      <c r="AE214" s="128"/>
      <c r="AF214" s="128"/>
      <c r="AG214" s="128"/>
      <c r="AH214" s="128"/>
      <c r="AI214" s="128"/>
      <c r="AJ214" s="128"/>
      <c r="AK214" s="128"/>
      <c r="AL214" s="128"/>
      <c r="AM214" s="128"/>
      <c r="AN214" s="128"/>
      <c r="AO214" s="130"/>
      <c r="AP214" s="130"/>
      <c r="AQ214" s="127"/>
      <c r="AR214" s="127"/>
      <c r="AS214" s="127"/>
      <c r="AT214" s="127"/>
      <c r="AU214" s="127"/>
      <c r="AV214" s="127"/>
      <c r="AW214" s="127"/>
      <c r="AX214" s="127"/>
      <c r="AY214" s="127"/>
      <c r="AZ214" s="127"/>
    </row>
    <row r="215" spans="1:52" s="112" customFormat="1" ht="156">
      <c r="A215" s="79" t="s">
        <v>337</v>
      </c>
      <c r="B215" s="163">
        <v>2</v>
      </c>
      <c r="C215" s="131"/>
      <c r="D215" s="304"/>
      <c r="E215" s="134"/>
      <c r="F215" s="346"/>
      <c r="G215" s="321"/>
      <c r="H215" s="127"/>
      <c r="I215" s="127"/>
      <c r="J215" s="127"/>
      <c r="K215" s="127"/>
      <c r="L215" s="127"/>
      <c r="M215" s="127"/>
      <c r="N215" s="127"/>
      <c r="O215" s="127"/>
      <c r="P215" s="127"/>
      <c r="Q215" s="127"/>
      <c r="R215" s="127"/>
      <c r="S215" s="127"/>
      <c r="T215" s="127"/>
      <c r="U215" s="127"/>
      <c r="V215" s="127"/>
      <c r="W215" s="127"/>
      <c r="X215" s="127"/>
      <c r="Y215" s="127"/>
      <c r="Z215" s="127"/>
      <c r="AA215" s="128"/>
      <c r="AB215" s="128"/>
      <c r="AC215" s="128"/>
      <c r="AD215" s="128"/>
      <c r="AE215" s="128"/>
      <c r="AF215" s="128"/>
      <c r="AG215" s="128"/>
      <c r="AH215" s="128"/>
      <c r="AI215" s="128"/>
      <c r="AJ215" s="128"/>
      <c r="AK215" s="128"/>
      <c r="AL215" s="128"/>
      <c r="AM215" s="128"/>
      <c r="AN215" s="128"/>
      <c r="AO215" s="130"/>
      <c r="AP215" s="130"/>
      <c r="AQ215" s="127"/>
      <c r="AR215" s="127"/>
      <c r="AS215" s="127"/>
      <c r="AT215" s="127"/>
      <c r="AU215" s="127"/>
      <c r="AV215" s="127"/>
      <c r="AW215" s="127"/>
      <c r="AX215" s="127"/>
      <c r="AY215" s="127"/>
      <c r="AZ215" s="127"/>
    </row>
    <row r="216" spans="1:52" s="112" customFormat="1" ht="48">
      <c r="A216" s="79" t="s">
        <v>247</v>
      </c>
      <c r="B216" s="163">
        <v>2</v>
      </c>
      <c r="C216" s="131"/>
      <c r="D216" s="304"/>
      <c r="E216" s="134"/>
      <c r="F216" s="346"/>
      <c r="G216" s="321"/>
      <c r="H216" s="127"/>
      <c r="I216" s="127"/>
      <c r="J216" s="127"/>
      <c r="K216" s="127"/>
      <c r="L216" s="127"/>
      <c r="M216" s="127"/>
      <c r="N216" s="127"/>
      <c r="O216" s="127"/>
      <c r="P216" s="127"/>
      <c r="Q216" s="127"/>
      <c r="R216" s="127"/>
      <c r="S216" s="127"/>
      <c r="T216" s="127"/>
      <c r="U216" s="127"/>
      <c r="V216" s="127"/>
      <c r="W216" s="127"/>
      <c r="X216" s="127"/>
      <c r="Y216" s="127"/>
      <c r="Z216" s="127"/>
      <c r="AA216" s="128"/>
      <c r="AB216" s="128"/>
      <c r="AC216" s="128"/>
      <c r="AD216" s="128"/>
      <c r="AE216" s="128"/>
      <c r="AF216" s="128"/>
      <c r="AG216" s="128"/>
      <c r="AH216" s="128"/>
      <c r="AI216" s="128"/>
      <c r="AJ216" s="128"/>
      <c r="AK216" s="128"/>
      <c r="AL216" s="128"/>
      <c r="AM216" s="128"/>
      <c r="AN216" s="128"/>
      <c r="AO216" s="130"/>
      <c r="AP216" s="130"/>
      <c r="AQ216" s="127"/>
      <c r="AR216" s="127"/>
      <c r="AS216" s="127"/>
      <c r="AT216" s="127"/>
      <c r="AU216" s="127"/>
      <c r="AV216" s="127"/>
      <c r="AW216" s="127"/>
      <c r="AX216" s="127"/>
      <c r="AY216" s="127"/>
      <c r="AZ216" s="127"/>
    </row>
    <row r="217" spans="1:52" s="112" customFormat="1" ht="48">
      <c r="A217" s="79" t="s">
        <v>248</v>
      </c>
      <c r="B217" s="143">
        <v>2</v>
      </c>
      <c r="C217" s="131"/>
      <c r="D217" s="304"/>
      <c r="E217" s="134"/>
      <c r="F217" s="346"/>
      <c r="G217" s="321"/>
      <c r="H217" s="127"/>
      <c r="I217" s="127"/>
      <c r="J217" s="127"/>
      <c r="K217" s="127"/>
      <c r="L217" s="127"/>
      <c r="M217" s="127"/>
      <c r="N217" s="127"/>
      <c r="O217" s="127"/>
      <c r="P217" s="127"/>
      <c r="Q217" s="127"/>
      <c r="R217" s="127"/>
      <c r="S217" s="127"/>
      <c r="T217" s="127"/>
      <c r="U217" s="127"/>
      <c r="V217" s="127"/>
      <c r="W217" s="127"/>
      <c r="X217" s="127"/>
      <c r="Y217" s="127"/>
      <c r="Z217" s="127"/>
      <c r="AA217" s="128"/>
      <c r="AB217" s="128"/>
      <c r="AC217" s="128"/>
      <c r="AD217" s="128"/>
      <c r="AE217" s="128"/>
      <c r="AF217" s="128"/>
      <c r="AG217" s="128"/>
      <c r="AH217" s="128"/>
      <c r="AI217" s="128"/>
      <c r="AJ217" s="128"/>
      <c r="AK217" s="128"/>
      <c r="AL217" s="128"/>
      <c r="AM217" s="128"/>
      <c r="AN217" s="128"/>
      <c r="AO217" s="130"/>
      <c r="AP217" s="130"/>
      <c r="AQ217" s="127"/>
      <c r="AR217" s="127"/>
      <c r="AS217" s="127"/>
      <c r="AT217" s="127"/>
      <c r="AU217" s="127"/>
      <c r="AV217" s="127"/>
      <c r="AW217" s="127"/>
      <c r="AX217" s="127"/>
      <c r="AY217" s="127"/>
      <c r="AZ217" s="127"/>
    </row>
    <row r="218" spans="1:52" s="112" customFormat="1" ht="24">
      <c r="A218" s="84" t="s">
        <v>249</v>
      </c>
      <c r="B218" s="143">
        <v>2</v>
      </c>
      <c r="C218" s="131"/>
      <c r="D218" s="304"/>
      <c r="E218" s="134"/>
      <c r="F218" s="346"/>
      <c r="G218" s="321"/>
      <c r="H218" s="127"/>
      <c r="I218" s="127"/>
      <c r="J218" s="127"/>
      <c r="K218" s="127"/>
      <c r="L218" s="127"/>
      <c r="M218" s="127"/>
      <c r="N218" s="127"/>
      <c r="O218" s="127"/>
      <c r="P218" s="127"/>
      <c r="Q218" s="127"/>
      <c r="R218" s="127"/>
      <c r="S218" s="127"/>
      <c r="T218" s="127"/>
      <c r="U218" s="127"/>
      <c r="V218" s="127"/>
      <c r="W218" s="127"/>
      <c r="X218" s="127"/>
      <c r="Y218" s="127"/>
      <c r="Z218" s="127"/>
      <c r="AA218" s="128"/>
      <c r="AB218" s="128"/>
      <c r="AC218" s="128"/>
      <c r="AD218" s="128"/>
      <c r="AE218" s="128"/>
      <c r="AF218" s="128"/>
      <c r="AG218" s="128"/>
      <c r="AH218" s="128"/>
      <c r="AI218" s="128"/>
      <c r="AJ218" s="128"/>
      <c r="AK218" s="128"/>
      <c r="AL218" s="128"/>
      <c r="AM218" s="128"/>
      <c r="AN218" s="128"/>
      <c r="AO218" s="130"/>
      <c r="AP218" s="130"/>
      <c r="AQ218" s="127"/>
      <c r="AR218" s="127"/>
      <c r="AS218" s="127"/>
      <c r="AT218" s="127"/>
      <c r="AU218" s="127"/>
      <c r="AV218" s="127"/>
      <c r="AW218" s="127"/>
      <c r="AX218" s="127"/>
      <c r="AY218" s="127"/>
      <c r="AZ218" s="127"/>
    </row>
    <row r="219" spans="1:52" s="112" customFormat="1" ht="48">
      <c r="A219" s="84" t="s">
        <v>250</v>
      </c>
      <c r="B219" s="143">
        <v>2</v>
      </c>
      <c r="C219" s="131"/>
      <c r="D219" s="304"/>
      <c r="E219" s="134"/>
      <c r="F219" s="346"/>
      <c r="G219" s="321"/>
      <c r="H219" s="127"/>
      <c r="I219" s="127"/>
      <c r="J219" s="127"/>
      <c r="K219" s="127"/>
      <c r="L219" s="127"/>
      <c r="M219" s="127"/>
      <c r="N219" s="127"/>
      <c r="O219" s="127"/>
      <c r="P219" s="127"/>
      <c r="Q219" s="127"/>
      <c r="R219" s="127"/>
      <c r="S219" s="127"/>
      <c r="T219" s="127"/>
      <c r="U219" s="127"/>
      <c r="V219" s="127"/>
      <c r="W219" s="127"/>
      <c r="X219" s="127"/>
      <c r="Y219" s="127"/>
      <c r="Z219" s="127"/>
      <c r="AA219" s="128"/>
      <c r="AB219" s="128"/>
      <c r="AC219" s="128"/>
      <c r="AD219" s="128"/>
      <c r="AE219" s="128"/>
      <c r="AF219" s="128"/>
      <c r="AG219" s="128"/>
      <c r="AH219" s="128"/>
      <c r="AI219" s="128"/>
      <c r="AJ219" s="128"/>
      <c r="AK219" s="128"/>
      <c r="AL219" s="128"/>
      <c r="AM219" s="128"/>
      <c r="AN219" s="128"/>
      <c r="AO219" s="130"/>
      <c r="AP219" s="130"/>
      <c r="AQ219" s="127"/>
      <c r="AR219" s="127"/>
      <c r="AS219" s="127"/>
      <c r="AT219" s="127"/>
      <c r="AU219" s="127"/>
      <c r="AV219" s="127"/>
      <c r="AW219" s="127"/>
      <c r="AX219" s="127"/>
      <c r="AY219" s="127"/>
      <c r="AZ219" s="127"/>
    </row>
    <row r="220" spans="1:52" s="112" customFormat="1" ht="72">
      <c r="A220" s="84" t="s">
        <v>356</v>
      </c>
      <c r="B220" s="163">
        <v>2</v>
      </c>
      <c r="C220" s="131"/>
      <c r="D220" s="304"/>
      <c r="E220" s="134"/>
      <c r="F220" s="346"/>
      <c r="G220" s="321"/>
      <c r="H220" s="127"/>
      <c r="I220" s="127"/>
      <c r="J220" s="127"/>
      <c r="K220" s="127"/>
      <c r="L220" s="127"/>
      <c r="M220" s="127"/>
      <c r="N220" s="127"/>
      <c r="O220" s="127"/>
      <c r="P220" s="127"/>
      <c r="Q220" s="127"/>
      <c r="R220" s="127"/>
      <c r="S220" s="127"/>
      <c r="T220" s="127"/>
      <c r="U220" s="127"/>
      <c r="V220" s="127"/>
      <c r="W220" s="127"/>
      <c r="X220" s="127"/>
      <c r="Y220" s="127"/>
      <c r="Z220" s="127"/>
      <c r="AA220" s="128"/>
      <c r="AB220" s="128"/>
      <c r="AC220" s="128"/>
      <c r="AD220" s="128"/>
      <c r="AE220" s="128"/>
      <c r="AF220" s="128"/>
      <c r="AG220" s="128"/>
      <c r="AH220" s="128"/>
      <c r="AI220" s="128"/>
      <c r="AJ220" s="128"/>
      <c r="AK220" s="128"/>
      <c r="AL220" s="128"/>
      <c r="AM220" s="128"/>
      <c r="AN220" s="128"/>
      <c r="AO220" s="130"/>
      <c r="AP220" s="130"/>
      <c r="AQ220" s="127"/>
      <c r="AR220" s="127"/>
      <c r="AS220" s="127"/>
      <c r="AT220" s="127"/>
      <c r="AU220" s="127"/>
      <c r="AV220" s="127"/>
      <c r="AW220" s="127"/>
      <c r="AX220" s="127"/>
      <c r="AY220" s="127"/>
      <c r="AZ220" s="127"/>
    </row>
    <row r="221" spans="1:52" s="112" customFormat="1" ht="60">
      <c r="A221" s="97" t="s">
        <v>285</v>
      </c>
      <c r="B221" s="147">
        <v>2</v>
      </c>
      <c r="C221" s="131"/>
      <c r="D221" s="307"/>
      <c r="E221" s="135"/>
      <c r="F221" s="346"/>
      <c r="G221" s="323"/>
      <c r="H221" s="127"/>
      <c r="I221" s="127"/>
      <c r="J221" s="127"/>
      <c r="K221" s="127"/>
      <c r="L221" s="127"/>
      <c r="M221" s="127"/>
      <c r="N221" s="127"/>
      <c r="O221" s="127"/>
      <c r="P221" s="127"/>
      <c r="Q221" s="127"/>
      <c r="R221" s="127"/>
      <c r="S221" s="127"/>
      <c r="T221" s="127"/>
      <c r="U221" s="127"/>
      <c r="V221" s="127"/>
      <c r="W221" s="127"/>
      <c r="X221" s="127"/>
      <c r="Y221" s="127"/>
      <c r="Z221" s="127"/>
      <c r="AA221" s="128"/>
      <c r="AB221" s="128"/>
      <c r="AC221" s="128"/>
      <c r="AD221" s="128"/>
      <c r="AE221" s="128"/>
      <c r="AF221" s="128"/>
      <c r="AG221" s="128"/>
      <c r="AH221" s="128"/>
      <c r="AI221" s="128"/>
      <c r="AJ221" s="128"/>
      <c r="AK221" s="128"/>
      <c r="AL221" s="128"/>
      <c r="AM221" s="128"/>
      <c r="AN221" s="128"/>
      <c r="AO221" s="130"/>
      <c r="AP221" s="130"/>
      <c r="AQ221" s="127"/>
      <c r="AR221" s="127"/>
      <c r="AS221" s="127"/>
      <c r="AT221" s="127"/>
      <c r="AU221" s="127"/>
      <c r="AV221" s="127"/>
      <c r="AW221" s="127"/>
      <c r="AX221" s="127"/>
      <c r="AY221" s="127"/>
      <c r="AZ221" s="127"/>
    </row>
    <row r="222" spans="1:52" s="112" customFormat="1" ht="132">
      <c r="A222" s="223" t="s">
        <v>301</v>
      </c>
      <c r="B222" s="248">
        <v>4</v>
      </c>
      <c r="C222" s="133"/>
      <c r="D222" s="305"/>
      <c r="E222" s="221"/>
      <c r="F222" s="346"/>
      <c r="G222" s="321"/>
      <c r="H222" s="127"/>
      <c r="I222" s="127"/>
      <c r="J222" s="127"/>
      <c r="K222" s="127"/>
      <c r="L222" s="127"/>
      <c r="M222" s="127"/>
      <c r="N222" s="127"/>
      <c r="O222" s="127"/>
      <c r="P222" s="127"/>
      <c r="Q222" s="127"/>
      <c r="R222" s="127"/>
      <c r="S222" s="127"/>
      <c r="T222" s="127"/>
      <c r="U222" s="127"/>
      <c r="V222" s="127"/>
      <c r="W222" s="127"/>
      <c r="X222" s="127"/>
      <c r="Y222" s="127"/>
      <c r="Z222" s="127"/>
      <c r="AA222" s="128"/>
      <c r="AB222" s="128"/>
      <c r="AC222" s="128"/>
      <c r="AD222" s="128"/>
      <c r="AE222" s="128"/>
      <c r="AF222" s="128"/>
      <c r="AG222" s="128"/>
      <c r="AH222" s="128"/>
      <c r="AI222" s="128"/>
      <c r="AJ222" s="128"/>
      <c r="AK222" s="128"/>
      <c r="AL222" s="128"/>
      <c r="AM222" s="128"/>
      <c r="AN222" s="128"/>
      <c r="AO222" s="130"/>
      <c r="AP222" s="130"/>
      <c r="AQ222" s="127"/>
      <c r="AR222" s="127"/>
      <c r="AS222" s="127"/>
      <c r="AT222" s="127"/>
      <c r="AU222" s="127"/>
      <c r="AV222" s="127"/>
      <c r="AW222" s="127"/>
      <c r="AX222" s="127"/>
      <c r="AY222" s="127"/>
      <c r="AZ222" s="127"/>
    </row>
    <row r="223" spans="1:52" s="112" customFormat="1" ht="24">
      <c r="A223" s="99" t="s">
        <v>251</v>
      </c>
      <c r="B223" s="155">
        <v>4</v>
      </c>
      <c r="C223" s="133"/>
      <c r="D223" s="308"/>
      <c r="E223" s="132"/>
      <c r="F223" s="346"/>
      <c r="G223" s="325"/>
      <c r="H223" s="127"/>
      <c r="I223" s="127"/>
      <c r="J223" s="127"/>
      <c r="K223" s="127"/>
      <c r="L223" s="127"/>
      <c r="M223" s="127"/>
      <c r="N223" s="127"/>
      <c r="O223" s="127"/>
      <c r="P223" s="127"/>
      <c r="Q223" s="127"/>
      <c r="R223" s="127"/>
      <c r="S223" s="127"/>
      <c r="T223" s="127"/>
      <c r="U223" s="127"/>
      <c r="V223" s="127"/>
      <c r="W223" s="127"/>
      <c r="X223" s="127"/>
      <c r="Y223" s="127"/>
      <c r="Z223" s="127"/>
      <c r="AA223" s="128"/>
      <c r="AB223" s="128"/>
      <c r="AC223" s="128"/>
      <c r="AD223" s="128"/>
      <c r="AE223" s="128"/>
      <c r="AF223" s="128"/>
      <c r="AG223" s="128"/>
      <c r="AH223" s="128"/>
      <c r="AI223" s="128"/>
      <c r="AJ223" s="128"/>
      <c r="AK223" s="128"/>
      <c r="AL223" s="128"/>
      <c r="AM223" s="128"/>
      <c r="AN223" s="128"/>
      <c r="AO223" s="130"/>
      <c r="AP223" s="130"/>
      <c r="AQ223" s="127"/>
      <c r="AR223" s="127"/>
      <c r="AS223" s="127"/>
      <c r="AT223" s="127"/>
      <c r="AU223" s="127"/>
      <c r="AV223" s="127"/>
      <c r="AW223" s="127"/>
      <c r="AX223" s="127"/>
      <c r="AY223" s="127"/>
      <c r="AZ223" s="127"/>
    </row>
    <row r="224" spans="1:52" s="112" customFormat="1" ht="24">
      <c r="A224" s="84" t="s">
        <v>252</v>
      </c>
      <c r="B224" s="156">
        <v>4</v>
      </c>
      <c r="C224" s="133"/>
      <c r="D224" s="304"/>
      <c r="E224" s="134"/>
      <c r="F224" s="346"/>
      <c r="G224" s="321"/>
      <c r="H224" s="127"/>
      <c r="I224" s="127"/>
      <c r="J224" s="127"/>
      <c r="K224" s="127"/>
      <c r="L224" s="127"/>
      <c r="M224" s="127"/>
      <c r="N224" s="127"/>
      <c r="O224" s="127"/>
      <c r="P224" s="127"/>
      <c r="Q224" s="127"/>
      <c r="R224" s="127"/>
      <c r="S224" s="127"/>
      <c r="T224" s="127"/>
      <c r="U224" s="127"/>
      <c r="V224" s="127"/>
      <c r="W224" s="127"/>
      <c r="X224" s="127"/>
      <c r="Y224" s="127"/>
      <c r="Z224" s="127"/>
      <c r="AA224" s="128"/>
      <c r="AB224" s="128"/>
      <c r="AC224" s="128"/>
      <c r="AD224" s="128"/>
      <c r="AE224" s="128"/>
      <c r="AF224" s="128"/>
      <c r="AG224" s="128"/>
      <c r="AH224" s="128"/>
      <c r="AI224" s="128"/>
      <c r="AJ224" s="128"/>
      <c r="AK224" s="128"/>
      <c r="AL224" s="128"/>
      <c r="AM224" s="128"/>
      <c r="AN224" s="128"/>
      <c r="AO224" s="130"/>
      <c r="AP224" s="130"/>
      <c r="AQ224" s="127"/>
      <c r="AR224" s="127"/>
      <c r="AS224" s="127"/>
      <c r="AT224" s="127"/>
      <c r="AU224" s="127"/>
      <c r="AV224" s="127"/>
      <c r="AW224" s="127"/>
      <c r="AX224" s="127"/>
      <c r="AY224" s="127"/>
      <c r="AZ224" s="127"/>
    </row>
    <row r="225" spans="1:52" s="112" customFormat="1" ht="28.5">
      <c r="A225" s="175" t="s">
        <v>75</v>
      </c>
      <c r="B225" s="199"/>
      <c r="C225" s="133"/>
      <c r="D225" s="304"/>
      <c r="E225" s="134"/>
      <c r="F225" s="346"/>
      <c r="G225" s="321"/>
      <c r="H225" s="127"/>
      <c r="I225" s="127"/>
      <c r="J225" s="127"/>
      <c r="K225" s="127"/>
      <c r="L225" s="127"/>
      <c r="M225" s="127"/>
      <c r="N225" s="127"/>
      <c r="O225" s="127"/>
      <c r="P225" s="127"/>
      <c r="Q225" s="127"/>
      <c r="R225" s="127"/>
      <c r="S225" s="127"/>
      <c r="T225" s="127"/>
      <c r="U225" s="127"/>
      <c r="V225" s="127"/>
      <c r="W225" s="127"/>
      <c r="X225" s="127"/>
      <c r="Y225" s="127"/>
      <c r="Z225" s="127"/>
      <c r="AA225" s="128"/>
      <c r="AB225" s="128"/>
      <c r="AC225" s="128"/>
      <c r="AD225" s="128"/>
      <c r="AE225" s="128"/>
      <c r="AF225" s="128"/>
      <c r="AG225" s="128"/>
      <c r="AH225" s="128"/>
      <c r="AI225" s="128"/>
      <c r="AJ225" s="128"/>
      <c r="AK225" s="128"/>
      <c r="AL225" s="128"/>
      <c r="AM225" s="128"/>
      <c r="AN225" s="128"/>
      <c r="AO225" s="130"/>
      <c r="AP225" s="130"/>
      <c r="AQ225" s="127"/>
      <c r="AR225" s="127"/>
      <c r="AS225" s="127"/>
      <c r="AT225" s="127"/>
      <c r="AU225" s="127"/>
      <c r="AV225" s="127"/>
      <c r="AW225" s="127"/>
      <c r="AX225" s="127"/>
      <c r="AY225" s="127"/>
      <c r="AZ225" s="127"/>
    </row>
    <row r="226" spans="1:52" s="112" customFormat="1">
      <c r="A226" s="79" t="s">
        <v>253</v>
      </c>
      <c r="B226" s="144">
        <v>6</v>
      </c>
      <c r="C226" s="131"/>
      <c r="D226" s="304"/>
      <c r="E226" s="134"/>
      <c r="F226" s="346"/>
      <c r="G226" s="321"/>
      <c r="H226" s="127"/>
      <c r="I226" s="127"/>
      <c r="J226" s="127"/>
      <c r="K226" s="127"/>
      <c r="L226" s="127"/>
      <c r="M226" s="127"/>
      <c r="N226" s="127"/>
      <c r="O226" s="127"/>
      <c r="P226" s="127"/>
      <c r="Q226" s="127"/>
      <c r="R226" s="127"/>
      <c r="S226" s="127"/>
      <c r="T226" s="127"/>
      <c r="U226" s="127"/>
      <c r="V226" s="127"/>
      <c r="W226" s="127"/>
      <c r="X226" s="127"/>
      <c r="Y226" s="127"/>
      <c r="Z226" s="127"/>
      <c r="AA226" s="128"/>
      <c r="AB226" s="128"/>
      <c r="AC226" s="128"/>
      <c r="AD226" s="128"/>
      <c r="AE226" s="128"/>
      <c r="AF226" s="128"/>
      <c r="AG226" s="128"/>
      <c r="AH226" s="128"/>
      <c r="AI226" s="128"/>
      <c r="AJ226" s="128"/>
      <c r="AK226" s="128"/>
      <c r="AL226" s="128"/>
      <c r="AM226" s="128"/>
      <c r="AN226" s="128"/>
      <c r="AO226" s="130"/>
      <c r="AP226" s="130"/>
      <c r="AQ226" s="127"/>
      <c r="AR226" s="127"/>
      <c r="AS226" s="127"/>
      <c r="AT226" s="127"/>
      <c r="AU226" s="127"/>
      <c r="AV226" s="127"/>
      <c r="AW226" s="127"/>
      <c r="AX226" s="127"/>
      <c r="AY226" s="127"/>
      <c r="AZ226" s="127"/>
    </row>
    <row r="227" spans="1:52" s="112" customFormat="1" ht="24">
      <c r="A227" s="79" t="s">
        <v>254</v>
      </c>
      <c r="B227" s="144">
        <v>6</v>
      </c>
      <c r="C227" s="131"/>
      <c r="D227" s="304"/>
      <c r="E227" s="134"/>
      <c r="F227" s="346"/>
      <c r="G227" s="321"/>
      <c r="H227" s="127"/>
      <c r="I227" s="127"/>
      <c r="J227" s="127"/>
      <c r="K227" s="127"/>
      <c r="L227" s="127"/>
      <c r="M227" s="127"/>
      <c r="N227" s="127"/>
      <c r="O227" s="127"/>
      <c r="P227" s="127"/>
      <c r="Q227" s="127"/>
      <c r="R227" s="127"/>
      <c r="S227" s="127"/>
      <c r="T227" s="127"/>
      <c r="U227" s="127"/>
      <c r="V227" s="127"/>
      <c r="W227" s="127"/>
      <c r="X227" s="127"/>
      <c r="Y227" s="127"/>
      <c r="Z227" s="127"/>
      <c r="AA227" s="128"/>
      <c r="AB227" s="128"/>
      <c r="AC227" s="128"/>
      <c r="AD227" s="128"/>
      <c r="AE227" s="128"/>
      <c r="AF227" s="128"/>
      <c r="AG227" s="128"/>
      <c r="AH227" s="128"/>
      <c r="AI227" s="128"/>
      <c r="AJ227" s="128"/>
      <c r="AK227" s="128"/>
      <c r="AL227" s="128"/>
      <c r="AM227" s="128"/>
      <c r="AN227" s="128"/>
      <c r="AO227" s="130"/>
      <c r="AP227" s="130"/>
      <c r="AQ227" s="127"/>
      <c r="AR227" s="127"/>
      <c r="AS227" s="127"/>
      <c r="AT227" s="127"/>
      <c r="AU227" s="127"/>
      <c r="AV227" s="127"/>
      <c r="AW227" s="127"/>
      <c r="AX227" s="127"/>
      <c r="AY227" s="127"/>
      <c r="AZ227" s="127"/>
    </row>
    <row r="228" spans="1:52" s="112" customFormat="1" ht="96">
      <c r="A228" s="103" t="s">
        <v>326</v>
      </c>
      <c r="B228" s="142">
        <v>1</v>
      </c>
      <c r="C228" s="131"/>
      <c r="D228" s="304"/>
      <c r="E228" s="134"/>
      <c r="F228" s="346"/>
      <c r="G228" s="321"/>
      <c r="H228" s="127"/>
      <c r="I228" s="127"/>
      <c r="J228" s="127"/>
      <c r="K228" s="127"/>
      <c r="L228" s="127"/>
      <c r="M228" s="127"/>
      <c r="N228" s="127"/>
      <c r="O228" s="127"/>
      <c r="P228" s="127"/>
      <c r="Q228" s="127"/>
      <c r="R228" s="127"/>
      <c r="S228" s="127"/>
      <c r="T228" s="127"/>
      <c r="U228" s="127"/>
      <c r="V228" s="127"/>
      <c r="W228" s="127"/>
      <c r="X228" s="127"/>
      <c r="Y228" s="127"/>
      <c r="Z228" s="127"/>
      <c r="AA228" s="128"/>
      <c r="AB228" s="128"/>
      <c r="AC228" s="128"/>
      <c r="AD228" s="128"/>
      <c r="AE228" s="128"/>
      <c r="AF228" s="128"/>
      <c r="AG228" s="128"/>
      <c r="AH228" s="128"/>
      <c r="AI228" s="128"/>
      <c r="AJ228" s="128"/>
      <c r="AK228" s="128"/>
      <c r="AL228" s="128"/>
      <c r="AM228" s="128"/>
      <c r="AN228" s="128"/>
      <c r="AO228" s="130"/>
      <c r="AP228" s="130"/>
      <c r="AQ228" s="127"/>
      <c r="AR228" s="127"/>
      <c r="AS228" s="127"/>
      <c r="AT228" s="127"/>
      <c r="AU228" s="127"/>
      <c r="AV228" s="127"/>
      <c r="AW228" s="127"/>
      <c r="AX228" s="127"/>
      <c r="AY228" s="127"/>
      <c r="AZ228" s="127"/>
    </row>
    <row r="229" spans="1:52" s="112" customFormat="1" ht="96">
      <c r="A229" s="79" t="s">
        <v>327</v>
      </c>
      <c r="B229" s="144">
        <v>6</v>
      </c>
      <c r="C229" s="131"/>
      <c r="D229" s="304"/>
      <c r="E229" s="134"/>
      <c r="F229" s="346"/>
      <c r="G229" s="321"/>
      <c r="H229" s="127"/>
      <c r="I229" s="127"/>
      <c r="J229" s="127"/>
      <c r="K229" s="127"/>
      <c r="L229" s="127"/>
      <c r="M229" s="127"/>
      <c r="N229" s="127"/>
      <c r="O229" s="127"/>
      <c r="P229" s="127"/>
      <c r="Q229" s="127"/>
      <c r="R229" s="127"/>
      <c r="S229" s="127"/>
      <c r="T229" s="127"/>
      <c r="U229" s="127"/>
      <c r="V229" s="127"/>
      <c r="W229" s="127"/>
      <c r="X229" s="127"/>
      <c r="Y229" s="127"/>
      <c r="Z229" s="127"/>
      <c r="AA229" s="128"/>
      <c r="AB229" s="128"/>
      <c r="AC229" s="128"/>
      <c r="AD229" s="128"/>
      <c r="AE229" s="128"/>
      <c r="AF229" s="128"/>
      <c r="AG229" s="128"/>
      <c r="AH229" s="128"/>
      <c r="AI229" s="128"/>
      <c r="AJ229" s="128"/>
      <c r="AK229" s="128"/>
      <c r="AL229" s="128"/>
      <c r="AM229" s="128"/>
      <c r="AN229" s="128"/>
      <c r="AO229" s="130"/>
      <c r="AP229" s="130"/>
      <c r="AQ229" s="127"/>
      <c r="AR229" s="127"/>
      <c r="AS229" s="127"/>
      <c r="AT229" s="127"/>
      <c r="AU229" s="127"/>
      <c r="AV229" s="127"/>
      <c r="AW229" s="127"/>
      <c r="AX229" s="127"/>
      <c r="AY229" s="127"/>
      <c r="AZ229" s="127"/>
    </row>
    <row r="230" spans="1:52" s="112" customFormat="1">
      <c r="A230" s="79" t="s">
        <v>255</v>
      </c>
      <c r="B230" s="144">
        <v>6</v>
      </c>
      <c r="C230" s="131"/>
      <c r="D230" s="304"/>
      <c r="E230" s="134"/>
      <c r="F230" s="346"/>
      <c r="G230" s="321"/>
      <c r="H230" s="127"/>
      <c r="I230" s="127"/>
      <c r="J230" s="127"/>
      <c r="K230" s="127"/>
      <c r="L230" s="127"/>
      <c r="M230" s="127"/>
      <c r="N230" s="127"/>
      <c r="O230" s="127"/>
      <c r="P230" s="127"/>
      <c r="Q230" s="127"/>
      <c r="R230" s="127"/>
      <c r="S230" s="127"/>
      <c r="T230" s="127"/>
      <c r="U230" s="127"/>
      <c r="V230" s="127"/>
      <c r="W230" s="127"/>
      <c r="X230" s="127"/>
      <c r="Y230" s="127"/>
      <c r="Z230" s="127"/>
      <c r="AA230" s="128"/>
      <c r="AB230" s="128"/>
      <c r="AC230" s="128"/>
      <c r="AD230" s="128"/>
      <c r="AE230" s="128"/>
      <c r="AF230" s="128"/>
      <c r="AG230" s="128"/>
      <c r="AH230" s="128"/>
      <c r="AI230" s="128"/>
      <c r="AJ230" s="128"/>
      <c r="AK230" s="128"/>
      <c r="AL230" s="128"/>
      <c r="AM230" s="128"/>
      <c r="AN230" s="128"/>
      <c r="AO230" s="130"/>
      <c r="AP230" s="130"/>
      <c r="AQ230" s="127"/>
      <c r="AR230" s="127"/>
      <c r="AS230" s="127"/>
      <c r="AT230" s="127"/>
      <c r="AU230" s="127"/>
      <c r="AV230" s="127"/>
      <c r="AW230" s="127"/>
      <c r="AX230" s="127"/>
      <c r="AY230" s="127"/>
      <c r="AZ230" s="127"/>
    </row>
    <row r="231" spans="1:52" s="112" customFormat="1">
      <c r="A231" s="79" t="s">
        <v>256</v>
      </c>
      <c r="B231" s="144">
        <v>6</v>
      </c>
      <c r="C231" s="131"/>
      <c r="D231" s="304"/>
      <c r="E231" s="134"/>
      <c r="F231" s="346"/>
      <c r="G231" s="321"/>
      <c r="H231" s="127"/>
      <c r="I231" s="127"/>
      <c r="J231" s="127"/>
      <c r="K231" s="127"/>
      <c r="L231" s="127"/>
      <c r="M231" s="127"/>
      <c r="N231" s="127"/>
      <c r="O231" s="127"/>
      <c r="P231" s="127"/>
      <c r="Q231" s="127"/>
      <c r="R231" s="127"/>
      <c r="S231" s="127"/>
      <c r="T231" s="127"/>
      <c r="U231" s="127"/>
      <c r="V231" s="127"/>
      <c r="W231" s="127"/>
      <c r="X231" s="127"/>
      <c r="Y231" s="127"/>
      <c r="Z231" s="127"/>
      <c r="AA231" s="128"/>
      <c r="AB231" s="128"/>
      <c r="AC231" s="128"/>
      <c r="AD231" s="128"/>
      <c r="AE231" s="128"/>
      <c r="AF231" s="128"/>
      <c r="AG231" s="128"/>
      <c r="AH231" s="128"/>
      <c r="AI231" s="128"/>
      <c r="AJ231" s="128"/>
      <c r="AK231" s="128"/>
      <c r="AL231" s="128"/>
      <c r="AM231" s="128"/>
      <c r="AN231" s="128"/>
      <c r="AO231" s="130"/>
      <c r="AP231" s="130"/>
      <c r="AQ231" s="127"/>
      <c r="AR231" s="127"/>
      <c r="AS231" s="127"/>
      <c r="AT231" s="127"/>
      <c r="AU231" s="127"/>
      <c r="AV231" s="127"/>
      <c r="AW231" s="127"/>
      <c r="AX231" s="127"/>
      <c r="AY231" s="127"/>
      <c r="AZ231" s="127"/>
    </row>
    <row r="232" spans="1:52" s="112" customFormat="1">
      <c r="A232" s="79" t="s">
        <v>257</v>
      </c>
      <c r="B232" s="144">
        <v>6</v>
      </c>
      <c r="C232" s="131"/>
      <c r="D232" s="304"/>
      <c r="E232" s="134"/>
      <c r="F232" s="346"/>
      <c r="G232" s="321"/>
      <c r="H232" s="127"/>
      <c r="I232" s="127"/>
      <c r="J232" s="127"/>
      <c r="K232" s="127"/>
      <c r="L232" s="127"/>
      <c r="M232" s="127"/>
      <c r="N232" s="127"/>
      <c r="O232" s="127"/>
      <c r="P232" s="127"/>
      <c r="Q232" s="127"/>
      <c r="R232" s="127"/>
      <c r="S232" s="127"/>
      <c r="T232" s="127"/>
      <c r="U232" s="127"/>
      <c r="V232" s="127"/>
      <c r="W232" s="127"/>
      <c r="X232" s="127"/>
      <c r="Y232" s="127"/>
      <c r="Z232" s="127"/>
      <c r="AA232" s="128"/>
      <c r="AB232" s="128"/>
      <c r="AC232" s="128"/>
      <c r="AD232" s="128"/>
      <c r="AE232" s="128"/>
      <c r="AF232" s="128"/>
      <c r="AG232" s="128"/>
      <c r="AH232" s="128"/>
      <c r="AI232" s="128"/>
      <c r="AJ232" s="128"/>
      <c r="AK232" s="128"/>
      <c r="AL232" s="128"/>
      <c r="AM232" s="128"/>
      <c r="AN232" s="128"/>
      <c r="AO232" s="130"/>
      <c r="AP232" s="130"/>
      <c r="AQ232" s="127"/>
      <c r="AR232" s="127"/>
      <c r="AS232" s="127"/>
      <c r="AT232" s="127"/>
      <c r="AU232" s="127"/>
      <c r="AV232" s="127"/>
      <c r="AW232" s="127"/>
      <c r="AX232" s="127"/>
      <c r="AY232" s="127"/>
      <c r="AZ232" s="127"/>
    </row>
    <row r="233" spans="1:52" s="112" customFormat="1" ht="24">
      <c r="A233" s="79" t="s">
        <v>258</v>
      </c>
      <c r="B233" s="144">
        <v>6</v>
      </c>
      <c r="C233" s="131"/>
      <c r="D233" s="304"/>
      <c r="E233" s="134"/>
      <c r="F233" s="346"/>
      <c r="G233" s="321"/>
      <c r="H233" s="127"/>
      <c r="I233" s="127"/>
      <c r="J233" s="127"/>
      <c r="K233" s="127"/>
      <c r="L233" s="127"/>
      <c r="M233" s="127"/>
      <c r="N233" s="127"/>
      <c r="O233" s="127"/>
      <c r="P233" s="127"/>
      <c r="Q233" s="127"/>
      <c r="R233" s="127"/>
      <c r="S233" s="127"/>
      <c r="T233" s="127"/>
      <c r="U233" s="127"/>
      <c r="V233" s="127"/>
      <c r="W233" s="127"/>
      <c r="X233" s="127"/>
      <c r="Y233" s="127"/>
      <c r="Z233" s="127"/>
      <c r="AA233" s="128"/>
      <c r="AB233" s="128"/>
      <c r="AC233" s="128"/>
      <c r="AD233" s="128"/>
      <c r="AE233" s="128"/>
      <c r="AF233" s="128"/>
      <c r="AG233" s="128"/>
      <c r="AH233" s="128"/>
      <c r="AI233" s="128"/>
      <c r="AJ233" s="128"/>
      <c r="AK233" s="128"/>
      <c r="AL233" s="128"/>
      <c r="AM233" s="128"/>
      <c r="AN233" s="128"/>
      <c r="AO233" s="130"/>
      <c r="AP233" s="130"/>
      <c r="AQ233" s="127"/>
      <c r="AR233" s="127"/>
      <c r="AS233" s="127"/>
      <c r="AT233" s="127"/>
      <c r="AU233" s="127"/>
      <c r="AV233" s="127"/>
      <c r="AW233" s="127"/>
      <c r="AX233" s="127"/>
      <c r="AY233" s="127"/>
      <c r="AZ233" s="127"/>
    </row>
    <row r="234" spans="1:52" s="112" customFormat="1">
      <c r="A234" s="79" t="s">
        <v>259</v>
      </c>
      <c r="B234" s="144">
        <v>6</v>
      </c>
      <c r="C234" s="131"/>
      <c r="D234" s="304"/>
      <c r="E234" s="134"/>
      <c r="F234" s="346"/>
      <c r="G234" s="321"/>
      <c r="H234" s="127"/>
      <c r="I234" s="127"/>
      <c r="J234" s="127"/>
      <c r="K234" s="127"/>
      <c r="L234" s="127"/>
      <c r="M234" s="127"/>
      <c r="N234" s="127"/>
      <c r="O234" s="127"/>
      <c r="P234" s="127"/>
      <c r="Q234" s="127"/>
      <c r="R234" s="127"/>
      <c r="S234" s="127"/>
      <c r="T234" s="127"/>
      <c r="U234" s="127"/>
      <c r="V234" s="127"/>
      <c r="W234" s="127"/>
      <c r="X234" s="127"/>
      <c r="Y234" s="127"/>
      <c r="Z234" s="127"/>
      <c r="AA234" s="128"/>
      <c r="AB234" s="128"/>
      <c r="AC234" s="128"/>
      <c r="AD234" s="128"/>
      <c r="AE234" s="128"/>
      <c r="AF234" s="128"/>
      <c r="AG234" s="128"/>
      <c r="AH234" s="128"/>
      <c r="AI234" s="128"/>
      <c r="AJ234" s="128"/>
      <c r="AK234" s="128"/>
      <c r="AL234" s="128"/>
      <c r="AM234" s="128"/>
      <c r="AN234" s="128"/>
      <c r="AO234" s="130"/>
      <c r="AP234" s="130"/>
      <c r="AQ234" s="127"/>
      <c r="AR234" s="127"/>
      <c r="AS234" s="127"/>
      <c r="AT234" s="127"/>
      <c r="AU234" s="127"/>
      <c r="AV234" s="127"/>
      <c r="AW234" s="127"/>
      <c r="AX234" s="127"/>
      <c r="AY234" s="127"/>
      <c r="AZ234" s="127"/>
    </row>
    <row r="235" spans="1:52" s="112" customFormat="1">
      <c r="A235" s="79" t="s">
        <v>260</v>
      </c>
      <c r="B235" s="144">
        <v>6</v>
      </c>
      <c r="C235" s="131"/>
      <c r="D235" s="304"/>
      <c r="E235" s="134"/>
      <c r="F235" s="346"/>
      <c r="G235" s="321"/>
      <c r="H235" s="127"/>
      <c r="I235" s="127"/>
      <c r="J235" s="127"/>
      <c r="K235" s="127"/>
      <c r="L235" s="127"/>
      <c r="M235" s="127"/>
      <c r="N235" s="127"/>
      <c r="O235" s="127"/>
      <c r="P235" s="127"/>
      <c r="Q235" s="127"/>
      <c r="R235" s="127"/>
      <c r="S235" s="127"/>
      <c r="T235" s="127"/>
      <c r="U235" s="127"/>
      <c r="V235" s="127"/>
      <c r="W235" s="127"/>
      <c r="X235" s="127"/>
      <c r="Y235" s="127"/>
      <c r="Z235" s="127"/>
      <c r="AA235" s="128"/>
      <c r="AB235" s="128"/>
      <c r="AC235" s="128"/>
      <c r="AD235" s="128"/>
      <c r="AE235" s="128"/>
      <c r="AF235" s="128"/>
      <c r="AG235" s="128"/>
      <c r="AH235" s="128"/>
      <c r="AI235" s="128"/>
      <c r="AJ235" s="128"/>
      <c r="AK235" s="128"/>
      <c r="AL235" s="128"/>
      <c r="AM235" s="128"/>
      <c r="AN235" s="128"/>
      <c r="AO235" s="130"/>
      <c r="AP235" s="130"/>
      <c r="AQ235" s="127"/>
      <c r="AR235" s="127"/>
      <c r="AS235" s="127"/>
      <c r="AT235" s="127"/>
      <c r="AU235" s="127"/>
      <c r="AV235" s="127"/>
      <c r="AW235" s="127"/>
      <c r="AX235" s="127"/>
      <c r="AY235" s="127"/>
      <c r="AZ235" s="127"/>
    </row>
    <row r="236" spans="1:52" s="112" customFormat="1">
      <c r="A236" s="79" t="s">
        <v>261</v>
      </c>
      <c r="B236" s="144">
        <v>6</v>
      </c>
      <c r="C236" s="131"/>
      <c r="D236" s="304"/>
      <c r="E236" s="134"/>
      <c r="F236" s="346"/>
      <c r="G236" s="321"/>
      <c r="H236" s="127"/>
      <c r="I236" s="127"/>
      <c r="J236" s="127"/>
      <c r="K236" s="127"/>
      <c r="L236" s="127"/>
      <c r="M236" s="127"/>
      <c r="N236" s="127"/>
      <c r="O236" s="127"/>
      <c r="P236" s="127"/>
      <c r="Q236" s="127"/>
      <c r="R236" s="127"/>
      <c r="S236" s="127"/>
      <c r="T236" s="127"/>
      <c r="U236" s="127"/>
      <c r="V236" s="127"/>
      <c r="W236" s="127"/>
      <c r="X236" s="127"/>
      <c r="Y236" s="127"/>
      <c r="Z236" s="127"/>
      <c r="AA236" s="128"/>
      <c r="AB236" s="128"/>
      <c r="AC236" s="128"/>
      <c r="AD236" s="128"/>
      <c r="AE236" s="128"/>
      <c r="AF236" s="128"/>
      <c r="AG236" s="128"/>
      <c r="AH236" s="128"/>
      <c r="AI236" s="128"/>
      <c r="AJ236" s="128"/>
      <c r="AK236" s="128"/>
      <c r="AL236" s="128"/>
      <c r="AM236" s="128"/>
      <c r="AN236" s="128"/>
      <c r="AO236" s="130"/>
      <c r="AP236" s="130"/>
      <c r="AQ236" s="127"/>
      <c r="AR236" s="127"/>
      <c r="AS236" s="127"/>
      <c r="AT236" s="127"/>
      <c r="AU236" s="127"/>
      <c r="AV236" s="127"/>
      <c r="AW236" s="127"/>
      <c r="AX236" s="127"/>
      <c r="AY236" s="127"/>
      <c r="AZ236" s="127"/>
    </row>
    <row r="237" spans="1:52" s="112" customFormat="1" ht="24">
      <c r="A237" s="79" t="s">
        <v>262</v>
      </c>
      <c r="B237" s="144">
        <v>6</v>
      </c>
      <c r="C237" s="131"/>
      <c r="D237" s="304"/>
      <c r="E237" s="134"/>
      <c r="F237" s="346"/>
      <c r="G237" s="321"/>
      <c r="H237" s="127"/>
      <c r="I237" s="127"/>
      <c r="J237" s="127"/>
      <c r="K237" s="127"/>
      <c r="L237" s="127"/>
      <c r="M237" s="127"/>
      <c r="N237" s="127"/>
      <c r="O237" s="127"/>
      <c r="P237" s="127"/>
      <c r="Q237" s="127"/>
      <c r="R237" s="127"/>
      <c r="S237" s="127"/>
      <c r="T237" s="127"/>
      <c r="U237" s="127"/>
      <c r="V237" s="127"/>
      <c r="W237" s="127"/>
      <c r="X237" s="127"/>
      <c r="Y237" s="127"/>
      <c r="Z237" s="127"/>
      <c r="AA237" s="128"/>
      <c r="AB237" s="128"/>
      <c r="AC237" s="128"/>
      <c r="AD237" s="128"/>
      <c r="AE237" s="128"/>
      <c r="AF237" s="128"/>
      <c r="AG237" s="128"/>
      <c r="AH237" s="128"/>
      <c r="AI237" s="128"/>
      <c r="AJ237" s="128"/>
      <c r="AK237" s="128"/>
      <c r="AL237" s="128"/>
      <c r="AM237" s="128"/>
      <c r="AN237" s="128"/>
      <c r="AO237" s="130"/>
      <c r="AP237" s="130"/>
      <c r="AQ237" s="127"/>
      <c r="AR237" s="127"/>
      <c r="AS237" s="127"/>
      <c r="AT237" s="127"/>
      <c r="AU237" s="127"/>
      <c r="AV237" s="127"/>
      <c r="AW237" s="127"/>
      <c r="AX237" s="127"/>
      <c r="AY237" s="127"/>
      <c r="AZ237" s="127"/>
    </row>
    <row r="238" spans="1:52" s="112" customFormat="1" ht="24">
      <c r="A238" s="79" t="s">
        <v>263</v>
      </c>
      <c r="B238" s="144">
        <v>6</v>
      </c>
      <c r="C238" s="131"/>
      <c r="D238" s="304"/>
      <c r="E238" s="134"/>
      <c r="F238" s="346"/>
      <c r="G238" s="321"/>
      <c r="H238" s="127"/>
      <c r="I238" s="127"/>
      <c r="J238" s="127"/>
      <c r="K238" s="127"/>
      <c r="L238" s="127"/>
      <c r="M238" s="127"/>
      <c r="N238" s="127"/>
      <c r="O238" s="127"/>
      <c r="P238" s="127"/>
      <c r="Q238" s="127"/>
      <c r="R238" s="127"/>
      <c r="S238" s="127"/>
      <c r="T238" s="127"/>
      <c r="U238" s="127"/>
      <c r="V238" s="127"/>
      <c r="W238" s="127"/>
      <c r="X238" s="127"/>
      <c r="Y238" s="127"/>
      <c r="Z238" s="127"/>
      <c r="AA238" s="128"/>
      <c r="AB238" s="128"/>
      <c r="AC238" s="128"/>
      <c r="AD238" s="128"/>
      <c r="AE238" s="128"/>
      <c r="AF238" s="128"/>
      <c r="AG238" s="128"/>
      <c r="AH238" s="128"/>
      <c r="AI238" s="128"/>
      <c r="AJ238" s="128"/>
      <c r="AK238" s="128"/>
      <c r="AL238" s="128"/>
      <c r="AM238" s="128"/>
      <c r="AN238" s="128"/>
      <c r="AO238" s="130"/>
      <c r="AP238" s="130"/>
      <c r="AQ238" s="127"/>
      <c r="AR238" s="127"/>
      <c r="AS238" s="127"/>
      <c r="AT238" s="127"/>
      <c r="AU238" s="127"/>
      <c r="AV238" s="127"/>
      <c r="AW238" s="127"/>
      <c r="AX238" s="127"/>
      <c r="AY238" s="127"/>
      <c r="AZ238" s="127"/>
    </row>
    <row r="239" spans="1:52" s="112" customFormat="1" ht="60">
      <c r="A239" s="79" t="s">
        <v>282</v>
      </c>
      <c r="B239" s="144">
        <v>6</v>
      </c>
      <c r="C239" s="131"/>
      <c r="D239" s="304"/>
      <c r="E239" s="134"/>
      <c r="F239" s="346"/>
      <c r="G239" s="321"/>
      <c r="H239" s="127"/>
      <c r="I239" s="127"/>
      <c r="J239" s="127"/>
      <c r="K239" s="127"/>
      <c r="L239" s="127"/>
      <c r="M239" s="127"/>
      <c r="N239" s="127"/>
      <c r="O239" s="127"/>
      <c r="P239" s="127"/>
      <c r="Q239" s="127"/>
      <c r="R239" s="127"/>
      <c r="S239" s="127"/>
      <c r="T239" s="127"/>
      <c r="U239" s="127"/>
      <c r="V239" s="127"/>
      <c r="W239" s="127"/>
      <c r="X239" s="127"/>
      <c r="Y239" s="127"/>
      <c r="Z239" s="127"/>
      <c r="AA239" s="128"/>
      <c r="AB239" s="128"/>
      <c r="AC239" s="128"/>
      <c r="AD239" s="128"/>
      <c r="AE239" s="128"/>
      <c r="AF239" s="128"/>
      <c r="AG239" s="128"/>
      <c r="AH239" s="128"/>
      <c r="AI239" s="128"/>
      <c r="AJ239" s="128"/>
      <c r="AK239" s="128"/>
      <c r="AL239" s="128"/>
      <c r="AM239" s="128"/>
      <c r="AN239" s="128"/>
      <c r="AO239" s="130"/>
      <c r="AP239" s="130"/>
      <c r="AQ239" s="127"/>
      <c r="AR239" s="127"/>
      <c r="AS239" s="127"/>
      <c r="AT239" s="127"/>
      <c r="AU239" s="127"/>
      <c r="AV239" s="127"/>
      <c r="AW239" s="127"/>
      <c r="AX239" s="127"/>
      <c r="AY239" s="127"/>
      <c r="AZ239" s="127"/>
    </row>
    <row r="240" spans="1:52" s="112" customFormat="1" ht="24">
      <c r="A240" s="79" t="s">
        <v>333</v>
      </c>
      <c r="B240" s="144">
        <v>6</v>
      </c>
      <c r="C240" s="131"/>
      <c r="D240" s="304"/>
      <c r="E240" s="134"/>
      <c r="F240" s="346"/>
      <c r="G240" s="321"/>
      <c r="H240" s="127"/>
      <c r="I240" s="127"/>
      <c r="J240" s="127"/>
      <c r="K240" s="127"/>
      <c r="L240" s="127"/>
      <c r="M240" s="127"/>
      <c r="N240" s="127"/>
      <c r="O240" s="127"/>
      <c r="P240" s="127"/>
      <c r="Q240" s="127"/>
      <c r="R240" s="127"/>
      <c r="S240" s="127"/>
      <c r="T240" s="127"/>
      <c r="U240" s="127"/>
      <c r="V240" s="127"/>
      <c r="W240" s="127"/>
      <c r="X240" s="127"/>
      <c r="Y240" s="127"/>
      <c r="Z240" s="127"/>
      <c r="AA240" s="128"/>
      <c r="AB240" s="128"/>
      <c r="AC240" s="128"/>
      <c r="AD240" s="128"/>
      <c r="AE240" s="128"/>
      <c r="AF240" s="128"/>
      <c r="AG240" s="128"/>
      <c r="AH240" s="128"/>
      <c r="AI240" s="128"/>
      <c r="AJ240" s="128"/>
      <c r="AK240" s="128"/>
      <c r="AL240" s="128"/>
      <c r="AM240" s="128"/>
      <c r="AN240" s="128"/>
      <c r="AO240" s="130"/>
      <c r="AP240" s="130"/>
      <c r="AQ240" s="127"/>
      <c r="AR240" s="127"/>
      <c r="AS240" s="127"/>
      <c r="AT240" s="127"/>
      <c r="AU240" s="127"/>
      <c r="AV240" s="127"/>
      <c r="AW240" s="127"/>
      <c r="AX240" s="127"/>
      <c r="AY240" s="127"/>
      <c r="AZ240" s="127"/>
    </row>
    <row r="241" spans="1:52" s="112" customFormat="1" ht="108">
      <c r="A241" s="80" t="s">
        <v>357</v>
      </c>
      <c r="B241" s="214">
        <v>6</v>
      </c>
      <c r="C241" s="131"/>
      <c r="D241" s="304"/>
      <c r="E241" s="134"/>
      <c r="F241" s="346"/>
      <c r="G241" s="321"/>
      <c r="H241" s="127"/>
      <c r="I241" s="127"/>
      <c r="J241" s="127"/>
      <c r="K241" s="127"/>
      <c r="L241" s="127"/>
      <c r="M241" s="127"/>
      <c r="N241" s="127"/>
      <c r="O241" s="127"/>
      <c r="P241" s="127"/>
      <c r="Q241" s="127"/>
      <c r="R241" s="127"/>
      <c r="S241" s="127"/>
      <c r="T241" s="127"/>
      <c r="U241" s="127"/>
      <c r="V241" s="127"/>
      <c r="W241" s="127"/>
      <c r="X241" s="127"/>
      <c r="Y241" s="127"/>
      <c r="Z241" s="127"/>
      <c r="AA241" s="128"/>
      <c r="AB241" s="128"/>
      <c r="AC241" s="128"/>
      <c r="AD241" s="128"/>
      <c r="AE241" s="128"/>
      <c r="AF241" s="128"/>
      <c r="AG241" s="128"/>
      <c r="AH241" s="128"/>
      <c r="AI241" s="128"/>
      <c r="AJ241" s="128"/>
      <c r="AK241" s="128"/>
      <c r="AL241" s="128"/>
      <c r="AM241" s="128"/>
      <c r="AN241" s="128"/>
      <c r="AO241" s="130"/>
      <c r="AP241" s="130"/>
      <c r="AQ241" s="127"/>
      <c r="AR241" s="127"/>
      <c r="AS241" s="127"/>
      <c r="AT241" s="127"/>
      <c r="AU241" s="127"/>
      <c r="AV241" s="127"/>
      <c r="AW241" s="127"/>
      <c r="AX241" s="127"/>
      <c r="AY241" s="127"/>
      <c r="AZ241" s="127"/>
    </row>
    <row r="242" spans="1:52" s="112" customFormat="1" ht="24">
      <c r="A242" s="79" t="s">
        <v>264</v>
      </c>
      <c r="B242" s="144">
        <v>6</v>
      </c>
      <c r="C242" s="131"/>
      <c r="D242" s="304"/>
      <c r="E242" s="134"/>
      <c r="F242" s="346"/>
      <c r="G242" s="321"/>
      <c r="H242" s="127"/>
      <c r="I242" s="127"/>
      <c r="J242" s="127"/>
      <c r="K242" s="127"/>
      <c r="L242" s="127"/>
      <c r="M242" s="127"/>
      <c r="N242" s="127"/>
      <c r="O242" s="127"/>
      <c r="P242" s="127"/>
      <c r="Q242" s="127"/>
      <c r="R242" s="127"/>
      <c r="S242" s="127"/>
      <c r="T242" s="127"/>
      <c r="U242" s="127"/>
      <c r="V242" s="127"/>
      <c r="W242" s="127"/>
      <c r="X242" s="127"/>
      <c r="Y242" s="127"/>
      <c r="Z242" s="127"/>
      <c r="AA242" s="128"/>
      <c r="AB242" s="128"/>
      <c r="AC242" s="128"/>
      <c r="AD242" s="128"/>
      <c r="AE242" s="128"/>
      <c r="AF242" s="128"/>
      <c r="AG242" s="128"/>
      <c r="AH242" s="128"/>
      <c r="AI242" s="128"/>
      <c r="AJ242" s="128"/>
      <c r="AK242" s="128"/>
      <c r="AL242" s="128"/>
      <c r="AM242" s="128"/>
      <c r="AN242" s="128"/>
      <c r="AO242" s="130"/>
      <c r="AP242" s="130"/>
      <c r="AQ242" s="127"/>
      <c r="AR242" s="127"/>
      <c r="AS242" s="127"/>
      <c r="AT242" s="127"/>
      <c r="AU242" s="127"/>
      <c r="AV242" s="127"/>
      <c r="AW242" s="127"/>
      <c r="AX242" s="127"/>
      <c r="AY242" s="127"/>
      <c r="AZ242" s="127"/>
    </row>
    <row r="243" spans="1:52" s="112" customFormat="1">
      <c r="A243" s="79" t="s">
        <v>265</v>
      </c>
      <c r="B243" s="144">
        <v>6</v>
      </c>
      <c r="C243" s="131"/>
      <c r="D243" s="304"/>
      <c r="E243" s="134"/>
      <c r="F243" s="346"/>
      <c r="G243" s="321"/>
      <c r="H243" s="127"/>
      <c r="I243" s="127"/>
      <c r="J243" s="127"/>
      <c r="K243" s="127"/>
      <c r="L243" s="127"/>
      <c r="M243" s="127"/>
      <c r="N243" s="127"/>
      <c r="O243" s="127"/>
      <c r="P243" s="127"/>
      <c r="Q243" s="127"/>
      <c r="R243" s="127"/>
      <c r="S243" s="127"/>
      <c r="T243" s="127"/>
      <c r="U243" s="127"/>
      <c r="V243" s="127"/>
      <c r="W243" s="127"/>
      <c r="X243" s="127"/>
      <c r="Y243" s="127"/>
      <c r="Z243" s="127"/>
      <c r="AA243" s="128"/>
      <c r="AB243" s="128"/>
      <c r="AC243" s="128"/>
      <c r="AD243" s="128"/>
      <c r="AE243" s="128"/>
      <c r="AF243" s="128"/>
      <c r="AG243" s="128"/>
      <c r="AH243" s="128"/>
      <c r="AI243" s="128"/>
      <c r="AJ243" s="128"/>
      <c r="AK243" s="128"/>
      <c r="AL243" s="128"/>
      <c r="AM243" s="128"/>
      <c r="AN243" s="128"/>
      <c r="AO243" s="130"/>
      <c r="AP243" s="130"/>
      <c r="AQ243" s="127"/>
      <c r="AR243" s="127"/>
      <c r="AS243" s="127"/>
      <c r="AT243" s="127"/>
      <c r="AU243" s="127"/>
      <c r="AV243" s="127"/>
      <c r="AW243" s="127"/>
      <c r="AX243" s="127"/>
      <c r="AY243" s="127"/>
      <c r="AZ243" s="127"/>
    </row>
    <row r="244" spans="1:52" s="112" customFormat="1" ht="24">
      <c r="A244" s="79" t="s">
        <v>266</v>
      </c>
      <c r="B244" s="144">
        <v>6</v>
      </c>
      <c r="C244" s="131"/>
      <c r="D244" s="304"/>
      <c r="E244" s="134"/>
      <c r="F244" s="346"/>
      <c r="G244" s="321"/>
      <c r="H244" s="127"/>
      <c r="I244" s="127"/>
      <c r="J244" s="127"/>
      <c r="K244" s="127"/>
      <c r="L244" s="127"/>
      <c r="M244" s="127"/>
      <c r="N244" s="127"/>
      <c r="O244" s="127"/>
      <c r="P244" s="127"/>
      <c r="Q244" s="127"/>
      <c r="R244" s="127"/>
      <c r="S244" s="127"/>
      <c r="T244" s="127"/>
      <c r="U244" s="127"/>
      <c r="V244" s="127"/>
      <c r="W244" s="127"/>
      <c r="X244" s="127"/>
      <c r="Y244" s="127"/>
      <c r="Z244" s="127"/>
      <c r="AA244" s="128"/>
      <c r="AB244" s="128"/>
      <c r="AC244" s="128"/>
      <c r="AD244" s="128"/>
      <c r="AE244" s="128"/>
      <c r="AF244" s="128"/>
      <c r="AG244" s="128"/>
      <c r="AH244" s="128"/>
      <c r="AI244" s="128"/>
      <c r="AJ244" s="128"/>
      <c r="AK244" s="128"/>
      <c r="AL244" s="128"/>
      <c r="AM244" s="128"/>
      <c r="AN244" s="128"/>
      <c r="AO244" s="130"/>
      <c r="AP244" s="130"/>
      <c r="AQ244" s="127"/>
      <c r="AR244" s="127"/>
      <c r="AS244" s="127"/>
      <c r="AT244" s="127"/>
      <c r="AU244" s="127"/>
      <c r="AV244" s="127"/>
      <c r="AW244" s="127"/>
      <c r="AX244" s="127"/>
      <c r="AY244" s="127"/>
      <c r="AZ244" s="127"/>
    </row>
    <row r="245" spans="1:52" s="112" customFormat="1" ht="24">
      <c r="A245" s="84" t="s">
        <v>267</v>
      </c>
      <c r="B245" s="163">
        <v>2</v>
      </c>
      <c r="C245" s="131"/>
      <c r="D245" s="304"/>
      <c r="E245" s="134"/>
      <c r="F245" s="346"/>
      <c r="G245" s="321"/>
      <c r="H245" s="127"/>
      <c r="I245" s="127"/>
      <c r="J245" s="127"/>
      <c r="K245" s="127"/>
      <c r="L245" s="127"/>
      <c r="M245" s="127"/>
      <c r="N245" s="127"/>
      <c r="O245" s="127"/>
      <c r="P245" s="127"/>
      <c r="Q245" s="127"/>
      <c r="R245" s="127"/>
      <c r="S245" s="127"/>
      <c r="T245" s="127"/>
      <c r="U245" s="127"/>
      <c r="V245" s="127"/>
      <c r="W245" s="127"/>
      <c r="X245" s="127"/>
      <c r="Y245" s="127"/>
      <c r="Z245" s="127"/>
      <c r="AA245" s="128"/>
      <c r="AB245" s="128"/>
      <c r="AC245" s="128"/>
      <c r="AD245" s="128"/>
      <c r="AE245" s="128"/>
      <c r="AF245" s="128"/>
      <c r="AG245" s="128"/>
      <c r="AH245" s="128"/>
      <c r="AI245" s="128"/>
      <c r="AJ245" s="128"/>
      <c r="AK245" s="128"/>
      <c r="AL245" s="128"/>
      <c r="AM245" s="128"/>
      <c r="AN245" s="128"/>
      <c r="AO245" s="130"/>
      <c r="AP245" s="130"/>
      <c r="AQ245" s="127"/>
      <c r="AR245" s="127"/>
      <c r="AS245" s="127"/>
      <c r="AT245" s="127"/>
      <c r="AU245" s="127"/>
      <c r="AV245" s="127"/>
      <c r="AW245" s="127"/>
      <c r="AX245" s="127"/>
      <c r="AY245" s="127"/>
      <c r="AZ245" s="127"/>
    </row>
    <row r="246" spans="1:52" s="112" customFormat="1">
      <c r="A246" s="79" t="s">
        <v>268</v>
      </c>
      <c r="B246" s="144">
        <v>6</v>
      </c>
      <c r="C246" s="131"/>
      <c r="D246" s="304"/>
      <c r="E246" s="134"/>
      <c r="F246" s="346"/>
      <c r="G246" s="321"/>
      <c r="H246" s="127"/>
      <c r="I246" s="127"/>
      <c r="J246" s="127"/>
      <c r="K246" s="127"/>
      <c r="L246" s="127"/>
      <c r="M246" s="127"/>
      <c r="N246" s="127"/>
      <c r="O246" s="127"/>
      <c r="P246" s="127"/>
      <c r="Q246" s="127"/>
      <c r="R246" s="127"/>
      <c r="S246" s="127"/>
      <c r="T246" s="127"/>
      <c r="U246" s="127"/>
      <c r="V246" s="127"/>
      <c r="W246" s="127"/>
      <c r="X246" s="127"/>
      <c r="Y246" s="127"/>
      <c r="Z246" s="127"/>
      <c r="AA246" s="128"/>
      <c r="AB246" s="128"/>
      <c r="AC246" s="128"/>
      <c r="AD246" s="128"/>
      <c r="AE246" s="128"/>
      <c r="AF246" s="128"/>
      <c r="AG246" s="128"/>
      <c r="AH246" s="128"/>
      <c r="AI246" s="128"/>
      <c r="AJ246" s="128"/>
      <c r="AK246" s="128"/>
      <c r="AL246" s="128"/>
      <c r="AM246" s="128"/>
      <c r="AN246" s="128"/>
      <c r="AO246" s="130"/>
      <c r="AP246" s="130"/>
      <c r="AQ246" s="127"/>
      <c r="AR246" s="127"/>
      <c r="AS246" s="127"/>
      <c r="AT246" s="127"/>
      <c r="AU246" s="127"/>
      <c r="AV246" s="127"/>
      <c r="AW246" s="127"/>
      <c r="AX246" s="127"/>
      <c r="AY246" s="127"/>
      <c r="AZ246" s="127"/>
    </row>
    <row r="247" spans="1:52" s="112" customFormat="1">
      <c r="A247" s="79" t="s">
        <v>269</v>
      </c>
      <c r="B247" s="144">
        <v>6</v>
      </c>
      <c r="C247" s="131"/>
      <c r="D247" s="304"/>
      <c r="E247" s="134"/>
      <c r="F247" s="346"/>
      <c r="G247" s="321"/>
      <c r="H247" s="127"/>
      <c r="I247" s="127"/>
      <c r="J247" s="127"/>
      <c r="K247" s="127"/>
      <c r="L247" s="127"/>
      <c r="M247" s="127"/>
      <c r="N247" s="127"/>
      <c r="O247" s="127"/>
      <c r="P247" s="127"/>
      <c r="Q247" s="127"/>
      <c r="R247" s="127"/>
      <c r="S247" s="127"/>
      <c r="T247" s="127"/>
      <c r="U247" s="127"/>
      <c r="V247" s="127"/>
      <c r="W247" s="127"/>
      <c r="X247" s="127"/>
      <c r="Y247" s="127"/>
      <c r="Z247" s="127"/>
      <c r="AA247" s="128"/>
      <c r="AB247" s="128"/>
      <c r="AC247" s="128"/>
      <c r="AD247" s="128"/>
      <c r="AE247" s="128"/>
      <c r="AF247" s="128"/>
      <c r="AG247" s="128"/>
      <c r="AH247" s="128"/>
      <c r="AI247" s="128"/>
      <c r="AJ247" s="128"/>
      <c r="AK247" s="128"/>
      <c r="AL247" s="128"/>
      <c r="AM247" s="128"/>
      <c r="AN247" s="128"/>
      <c r="AO247" s="130"/>
      <c r="AP247" s="130"/>
      <c r="AQ247" s="127"/>
      <c r="AR247" s="127"/>
      <c r="AS247" s="127"/>
      <c r="AT247" s="127"/>
      <c r="AU247" s="127"/>
      <c r="AV247" s="127"/>
      <c r="AW247" s="127"/>
      <c r="AX247" s="127"/>
      <c r="AY247" s="127"/>
      <c r="AZ247" s="127"/>
    </row>
    <row r="248" spans="1:52" s="112" customFormat="1" ht="24">
      <c r="A248" s="80" t="s">
        <v>344</v>
      </c>
      <c r="B248" s="144">
        <v>6</v>
      </c>
      <c r="C248" s="131"/>
      <c r="D248" s="304"/>
      <c r="E248" s="134"/>
      <c r="F248" s="346"/>
      <c r="G248" s="321"/>
      <c r="H248" s="127"/>
      <c r="I248" s="127"/>
      <c r="J248" s="127"/>
      <c r="K248" s="127"/>
      <c r="L248" s="127"/>
      <c r="M248" s="127"/>
      <c r="N248" s="127"/>
      <c r="O248" s="127"/>
      <c r="P248" s="127"/>
      <c r="Q248" s="127"/>
      <c r="R248" s="127"/>
      <c r="S248" s="127"/>
      <c r="T248" s="127"/>
      <c r="U248" s="127"/>
      <c r="V248" s="127"/>
      <c r="W248" s="127"/>
      <c r="X248" s="127"/>
      <c r="Y248" s="127"/>
      <c r="Z248" s="127"/>
      <c r="AA248" s="128"/>
      <c r="AB248" s="128"/>
      <c r="AC248" s="128"/>
      <c r="AD248" s="128"/>
      <c r="AE248" s="128"/>
      <c r="AF248" s="128"/>
      <c r="AG248" s="128"/>
      <c r="AH248" s="128"/>
      <c r="AI248" s="128"/>
      <c r="AJ248" s="128"/>
      <c r="AK248" s="128"/>
      <c r="AL248" s="128"/>
      <c r="AM248" s="128"/>
      <c r="AN248" s="128"/>
      <c r="AO248" s="130"/>
      <c r="AP248" s="130"/>
      <c r="AQ248" s="127"/>
      <c r="AR248" s="127"/>
      <c r="AS248" s="127"/>
      <c r="AT248" s="127"/>
      <c r="AU248" s="127"/>
      <c r="AV248" s="127"/>
      <c r="AW248" s="127"/>
      <c r="AX248" s="127"/>
      <c r="AY248" s="127"/>
      <c r="AZ248" s="127"/>
    </row>
    <row r="249" spans="1:52" s="112" customFormat="1" ht="48">
      <c r="A249" s="79" t="s">
        <v>302</v>
      </c>
      <c r="B249" s="144">
        <v>6</v>
      </c>
      <c r="C249" s="131"/>
      <c r="D249" s="304"/>
      <c r="E249" s="134"/>
      <c r="F249" s="346"/>
      <c r="G249" s="321"/>
      <c r="H249" s="127"/>
      <c r="I249" s="127"/>
      <c r="J249" s="127"/>
      <c r="K249" s="127"/>
      <c r="L249" s="127"/>
      <c r="M249" s="127"/>
      <c r="N249" s="127"/>
      <c r="O249" s="127"/>
      <c r="P249" s="127"/>
      <c r="Q249" s="127"/>
      <c r="R249" s="127"/>
      <c r="S249" s="127"/>
      <c r="T249" s="127"/>
      <c r="U249" s="127"/>
      <c r="V249" s="127"/>
      <c r="W249" s="127"/>
      <c r="X249" s="127"/>
      <c r="Y249" s="127"/>
      <c r="Z249" s="127"/>
      <c r="AA249" s="128"/>
      <c r="AB249" s="128"/>
      <c r="AC249" s="128"/>
      <c r="AD249" s="128"/>
      <c r="AE249" s="128"/>
      <c r="AF249" s="128"/>
      <c r="AG249" s="128"/>
      <c r="AH249" s="128"/>
      <c r="AI249" s="128"/>
      <c r="AJ249" s="128"/>
      <c r="AK249" s="128"/>
      <c r="AL249" s="128"/>
      <c r="AM249" s="128"/>
      <c r="AN249" s="128"/>
      <c r="AO249" s="130"/>
      <c r="AP249" s="130"/>
      <c r="AQ249" s="127"/>
      <c r="AR249" s="127"/>
      <c r="AS249" s="127"/>
      <c r="AT249" s="127"/>
      <c r="AU249" s="127"/>
      <c r="AV249" s="127"/>
      <c r="AW249" s="127"/>
      <c r="AX249" s="127"/>
      <c r="AY249" s="127"/>
      <c r="AZ249" s="127"/>
    </row>
    <row r="250" spans="1:52" s="112" customFormat="1" ht="24">
      <c r="A250" s="79" t="s">
        <v>270</v>
      </c>
      <c r="B250" s="144">
        <v>6</v>
      </c>
      <c r="C250" s="131"/>
      <c r="D250" s="304"/>
      <c r="E250" s="134"/>
      <c r="F250" s="346"/>
      <c r="G250" s="321"/>
      <c r="H250" s="127"/>
      <c r="I250" s="127"/>
      <c r="J250" s="127"/>
      <c r="K250" s="127"/>
      <c r="L250" s="127"/>
      <c r="M250" s="127"/>
      <c r="N250" s="127"/>
      <c r="O250" s="127"/>
      <c r="P250" s="127"/>
      <c r="Q250" s="127"/>
      <c r="R250" s="127"/>
      <c r="S250" s="127"/>
      <c r="T250" s="127"/>
      <c r="U250" s="127"/>
      <c r="V250" s="127"/>
      <c r="W250" s="127"/>
      <c r="X250" s="127"/>
      <c r="Y250" s="127"/>
      <c r="Z250" s="127"/>
      <c r="AA250" s="128"/>
      <c r="AB250" s="128"/>
      <c r="AC250" s="128"/>
      <c r="AD250" s="128"/>
      <c r="AE250" s="128"/>
      <c r="AF250" s="128"/>
      <c r="AG250" s="128"/>
      <c r="AH250" s="128"/>
      <c r="AI250" s="128"/>
      <c r="AJ250" s="128"/>
      <c r="AK250" s="128"/>
      <c r="AL250" s="128"/>
      <c r="AM250" s="128"/>
      <c r="AN250" s="128"/>
      <c r="AO250" s="130"/>
      <c r="AP250" s="130"/>
      <c r="AQ250" s="127"/>
      <c r="AR250" s="127"/>
      <c r="AS250" s="127"/>
      <c r="AT250" s="127"/>
      <c r="AU250" s="127"/>
      <c r="AV250" s="127"/>
      <c r="AW250" s="127"/>
      <c r="AX250" s="127"/>
      <c r="AY250" s="127"/>
      <c r="AZ250" s="127"/>
    </row>
    <row r="251" spans="1:52" s="112" customFormat="1" ht="84">
      <c r="A251" s="79" t="s">
        <v>303</v>
      </c>
      <c r="B251" s="144">
        <v>6</v>
      </c>
      <c r="C251" s="131"/>
      <c r="D251" s="304"/>
      <c r="E251" s="134"/>
      <c r="F251" s="346"/>
      <c r="G251" s="321"/>
      <c r="H251" s="127"/>
      <c r="I251" s="127"/>
      <c r="J251" s="127"/>
      <c r="K251" s="127"/>
      <c r="L251" s="127"/>
      <c r="M251" s="127"/>
      <c r="N251" s="127"/>
      <c r="O251" s="127"/>
      <c r="P251" s="127"/>
      <c r="Q251" s="127"/>
      <c r="R251" s="127"/>
      <c r="S251" s="127"/>
      <c r="T251" s="127"/>
      <c r="U251" s="127"/>
      <c r="V251" s="127"/>
      <c r="W251" s="127"/>
      <c r="X251" s="127"/>
      <c r="Y251" s="127"/>
      <c r="Z251" s="127"/>
      <c r="AA251" s="128"/>
      <c r="AB251" s="128"/>
      <c r="AC251" s="128"/>
      <c r="AD251" s="128"/>
      <c r="AE251" s="128"/>
      <c r="AF251" s="128"/>
      <c r="AG251" s="128"/>
      <c r="AH251" s="128"/>
      <c r="AI251" s="128"/>
      <c r="AJ251" s="128"/>
      <c r="AK251" s="128"/>
      <c r="AL251" s="128"/>
      <c r="AM251" s="128"/>
      <c r="AN251" s="128"/>
      <c r="AO251" s="130"/>
      <c r="AP251" s="130"/>
      <c r="AQ251" s="127"/>
      <c r="AR251" s="127"/>
      <c r="AS251" s="127"/>
      <c r="AT251" s="127"/>
      <c r="AU251" s="127"/>
      <c r="AV251" s="127"/>
      <c r="AW251" s="127"/>
      <c r="AX251" s="127"/>
      <c r="AY251" s="127"/>
      <c r="AZ251" s="127"/>
    </row>
    <row r="252" spans="1:52" s="112" customFormat="1" ht="36">
      <c r="A252" s="80" t="s">
        <v>345</v>
      </c>
      <c r="B252" s="143">
        <v>2</v>
      </c>
      <c r="C252" s="131"/>
      <c r="D252" s="304"/>
      <c r="E252" s="134"/>
      <c r="F252" s="346"/>
      <c r="G252" s="321"/>
      <c r="H252" s="127"/>
      <c r="I252" s="127"/>
      <c r="J252" s="127"/>
      <c r="K252" s="127"/>
      <c r="L252" s="127"/>
      <c r="M252" s="127"/>
      <c r="N252" s="127"/>
      <c r="O252" s="127"/>
      <c r="P252" s="127"/>
      <c r="Q252" s="127"/>
      <c r="R252" s="127"/>
      <c r="S252" s="127"/>
      <c r="T252" s="127"/>
      <c r="U252" s="127"/>
      <c r="V252" s="127"/>
      <c r="W252" s="127"/>
      <c r="X252" s="127"/>
      <c r="Y252" s="127"/>
      <c r="Z252" s="127"/>
      <c r="AA252" s="128"/>
      <c r="AB252" s="128"/>
      <c r="AC252" s="128"/>
      <c r="AD252" s="128"/>
      <c r="AE252" s="128"/>
      <c r="AF252" s="128"/>
      <c r="AG252" s="128"/>
      <c r="AH252" s="128"/>
      <c r="AI252" s="128"/>
      <c r="AJ252" s="128"/>
      <c r="AK252" s="128"/>
      <c r="AL252" s="128"/>
      <c r="AM252" s="128"/>
      <c r="AN252" s="128"/>
      <c r="AO252" s="130"/>
      <c r="AP252" s="130"/>
      <c r="AQ252" s="127"/>
      <c r="AR252" s="127"/>
      <c r="AS252" s="127"/>
      <c r="AT252" s="127"/>
      <c r="AU252" s="127"/>
      <c r="AV252" s="127"/>
      <c r="AW252" s="127"/>
      <c r="AX252" s="127"/>
      <c r="AY252" s="127"/>
      <c r="AZ252" s="127"/>
    </row>
    <row r="253" spans="1:52" s="112" customFormat="1">
      <c r="A253" s="80" t="s">
        <v>346</v>
      </c>
      <c r="B253" s="143">
        <v>2</v>
      </c>
      <c r="C253" s="131"/>
      <c r="D253" s="304"/>
      <c r="E253" s="134"/>
      <c r="F253" s="346"/>
      <c r="G253" s="321"/>
      <c r="H253" s="127"/>
      <c r="I253" s="127"/>
      <c r="J253" s="127"/>
      <c r="K253" s="127"/>
      <c r="L253" s="127"/>
      <c r="M253" s="127"/>
      <c r="N253" s="127"/>
      <c r="O253" s="127"/>
      <c r="P253" s="127"/>
      <c r="Q253" s="127"/>
      <c r="R253" s="127"/>
      <c r="S253" s="127"/>
      <c r="T253" s="127"/>
      <c r="U253" s="127"/>
      <c r="V253" s="127"/>
      <c r="W253" s="127"/>
      <c r="X253" s="127"/>
      <c r="Y253" s="127"/>
      <c r="Z253" s="127"/>
      <c r="AA253" s="128"/>
      <c r="AB253" s="128"/>
      <c r="AC253" s="128"/>
      <c r="AD253" s="128"/>
      <c r="AE253" s="128"/>
      <c r="AF253" s="128"/>
      <c r="AG253" s="128"/>
      <c r="AH253" s="128"/>
      <c r="AI253" s="128"/>
      <c r="AJ253" s="128"/>
      <c r="AK253" s="128"/>
      <c r="AL253" s="128"/>
      <c r="AM253" s="128"/>
      <c r="AN253" s="128"/>
      <c r="AO253" s="130"/>
      <c r="AP253" s="130"/>
      <c r="AQ253" s="127"/>
      <c r="AR253" s="127"/>
      <c r="AS253" s="127"/>
      <c r="AT253" s="127"/>
      <c r="AU253" s="127"/>
      <c r="AV253" s="127"/>
      <c r="AW253" s="127"/>
      <c r="AX253" s="127"/>
      <c r="AY253" s="127"/>
      <c r="AZ253" s="127"/>
    </row>
    <row r="254" spans="1:52" s="112" customFormat="1" ht="108">
      <c r="A254" s="79" t="s">
        <v>304</v>
      </c>
      <c r="B254" s="143">
        <v>2</v>
      </c>
      <c r="C254" s="131"/>
      <c r="D254" s="304"/>
      <c r="E254" s="134"/>
      <c r="F254" s="346"/>
      <c r="G254" s="321"/>
      <c r="H254" s="127"/>
      <c r="I254" s="127"/>
      <c r="J254" s="127"/>
      <c r="K254" s="127"/>
      <c r="L254" s="127"/>
      <c r="M254" s="127"/>
      <c r="N254" s="127"/>
      <c r="O254" s="127"/>
      <c r="P254" s="127"/>
      <c r="Q254" s="127"/>
      <c r="R254" s="127"/>
      <c r="S254" s="127"/>
      <c r="T254" s="127"/>
      <c r="U254" s="127"/>
      <c r="V254" s="127"/>
      <c r="W254" s="127"/>
      <c r="X254" s="127"/>
      <c r="Y254" s="127"/>
      <c r="Z254" s="127"/>
      <c r="AA254" s="128"/>
      <c r="AB254" s="128"/>
      <c r="AC254" s="128"/>
      <c r="AD254" s="128"/>
      <c r="AE254" s="128"/>
      <c r="AF254" s="128"/>
      <c r="AG254" s="128"/>
      <c r="AH254" s="128"/>
      <c r="AI254" s="128"/>
      <c r="AJ254" s="128"/>
      <c r="AK254" s="128"/>
      <c r="AL254" s="128"/>
      <c r="AM254" s="128"/>
      <c r="AN254" s="128"/>
      <c r="AO254" s="130"/>
      <c r="AP254" s="130"/>
      <c r="AQ254" s="127"/>
      <c r="AR254" s="127"/>
      <c r="AS254" s="127"/>
      <c r="AT254" s="127"/>
      <c r="AU254" s="127"/>
      <c r="AV254" s="127"/>
      <c r="AW254" s="127"/>
      <c r="AX254" s="127"/>
      <c r="AY254" s="127"/>
      <c r="AZ254" s="127"/>
    </row>
    <row r="255" spans="1:52" s="112" customFormat="1" ht="24">
      <c r="A255" s="121" t="s">
        <v>271</v>
      </c>
      <c r="B255" s="147">
        <v>2</v>
      </c>
      <c r="C255" s="131"/>
      <c r="D255" s="307"/>
      <c r="E255" s="135"/>
      <c r="F255" s="346"/>
      <c r="G255" s="323"/>
      <c r="H255" s="127"/>
      <c r="I255" s="127"/>
      <c r="J255" s="127"/>
      <c r="K255" s="127"/>
      <c r="L255" s="127"/>
      <c r="M255" s="127"/>
      <c r="N255" s="127"/>
      <c r="O255" s="127"/>
      <c r="P255" s="127"/>
      <c r="Q255" s="127"/>
      <c r="R255" s="127"/>
      <c r="S255" s="127"/>
      <c r="T255" s="127"/>
      <c r="U255" s="127"/>
      <c r="V255" s="127"/>
      <c r="W255" s="127"/>
      <c r="X255" s="127"/>
      <c r="Y255" s="127"/>
      <c r="Z255" s="127"/>
      <c r="AA255" s="128"/>
      <c r="AB255" s="128"/>
      <c r="AC255" s="128"/>
      <c r="AD255" s="128"/>
      <c r="AE255" s="128"/>
      <c r="AF255" s="128"/>
      <c r="AG255" s="128"/>
      <c r="AH255" s="128"/>
      <c r="AI255" s="128"/>
      <c r="AJ255" s="128"/>
      <c r="AK255" s="128"/>
      <c r="AL255" s="128"/>
      <c r="AM255" s="128"/>
      <c r="AN255" s="128"/>
      <c r="AO255" s="130"/>
      <c r="AP255" s="130"/>
      <c r="AQ255" s="127"/>
      <c r="AR255" s="127"/>
      <c r="AS255" s="127"/>
      <c r="AT255" s="127"/>
      <c r="AU255" s="127"/>
      <c r="AV255" s="127"/>
      <c r="AW255" s="127"/>
      <c r="AX255" s="127"/>
      <c r="AY255" s="127"/>
      <c r="AZ255" s="127"/>
    </row>
    <row r="256" spans="1:52" s="112" customFormat="1" ht="24">
      <c r="A256" s="223" t="s">
        <v>272</v>
      </c>
      <c r="B256" s="238">
        <v>2</v>
      </c>
      <c r="C256" s="131"/>
      <c r="D256" s="305"/>
      <c r="E256" s="221"/>
      <c r="F256" s="346"/>
      <c r="G256" s="321"/>
      <c r="H256" s="127"/>
      <c r="I256" s="127"/>
      <c r="J256" s="127"/>
      <c r="K256" s="127"/>
      <c r="L256" s="127"/>
      <c r="M256" s="127"/>
      <c r="N256" s="127"/>
      <c r="O256" s="127"/>
      <c r="P256" s="127"/>
      <c r="Q256" s="127"/>
      <c r="R256" s="127"/>
      <c r="S256" s="127"/>
      <c r="T256" s="127"/>
      <c r="U256" s="127"/>
      <c r="V256" s="127"/>
      <c r="W256" s="127"/>
      <c r="X256" s="127"/>
      <c r="Y256" s="127"/>
      <c r="Z256" s="127"/>
      <c r="AA256" s="128"/>
      <c r="AB256" s="128"/>
      <c r="AC256" s="128"/>
      <c r="AD256" s="128"/>
      <c r="AE256" s="128"/>
      <c r="AF256" s="128"/>
      <c r="AG256" s="128"/>
      <c r="AH256" s="128"/>
      <c r="AI256" s="128"/>
      <c r="AJ256" s="128"/>
      <c r="AK256" s="128"/>
      <c r="AL256" s="128"/>
      <c r="AM256" s="128"/>
      <c r="AN256" s="128"/>
      <c r="AO256" s="130"/>
      <c r="AP256" s="130"/>
      <c r="AQ256" s="127"/>
      <c r="AR256" s="127"/>
      <c r="AS256" s="127"/>
      <c r="AT256" s="127"/>
      <c r="AU256" s="127"/>
      <c r="AV256" s="127"/>
      <c r="AW256" s="127"/>
      <c r="AX256" s="127"/>
      <c r="AY256" s="127"/>
      <c r="AZ256" s="127"/>
    </row>
    <row r="257" spans="1:52" s="112" customFormat="1" ht="24">
      <c r="A257" s="180" t="s">
        <v>273</v>
      </c>
      <c r="B257" s="146">
        <v>2</v>
      </c>
      <c r="C257" s="131"/>
      <c r="D257" s="308"/>
      <c r="E257" s="132"/>
      <c r="F257" s="346"/>
      <c r="G257" s="325"/>
      <c r="H257" s="127"/>
      <c r="I257" s="127"/>
      <c r="J257" s="127"/>
      <c r="K257" s="127"/>
      <c r="L257" s="127"/>
      <c r="M257" s="127"/>
      <c r="N257" s="127"/>
      <c r="O257" s="127"/>
      <c r="P257" s="127"/>
      <c r="Q257" s="127"/>
      <c r="R257" s="127"/>
      <c r="S257" s="127"/>
      <c r="T257" s="127"/>
      <c r="U257" s="127"/>
      <c r="V257" s="127"/>
      <c r="W257" s="127"/>
      <c r="X257" s="127"/>
      <c r="Y257" s="127"/>
      <c r="Z257" s="127"/>
      <c r="AA257" s="128"/>
      <c r="AB257" s="128"/>
      <c r="AC257" s="128"/>
      <c r="AD257" s="128"/>
      <c r="AE257" s="128"/>
      <c r="AF257" s="128"/>
      <c r="AG257" s="128"/>
      <c r="AH257" s="128"/>
      <c r="AI257" s="128"/>
      <c r="AJ257" s="128"/>
      <c r="AK257" s="128"/>
      <c r="AL257" s="128"/>
      <c r="AM257" s="128"/>
      <c r="AN257" s="128"/>
      <c r="AO257" s="130"/>
      <c r="AP257" s="130"/>
      <c r="AQ257" s="127"/>
      <c r="AR257" s="127"/>
      <c r="AS257" s="127"/>
      <c r="AT257" s="127"/>
      <c r="AU257" s="127"/>
      <c r="AV257" s="127"/>
      <c r="AW257" s="127"/>
      <c r="AX257" s="127"/>
      <c r="AY257" s="127"/>
      <c r="AZ257" s="127"/>
    </row>
    <row r="258" spans="1:52" s="112" customFormat="1" ht="120">
      <c r="A258" s="84" t="s">
        <v>338</v>
      </c>
      <c r="B258" s="143">
        <v>2</v>
      </c>
      <c r="C258" s="131"/>
      <c r="D258" s="304"/>
      <c r="E258" s="134"/>
      <c r="F258" s="346"/>
      <c r="G258" s="321"/>
      <c r="H258" s="127"/>
      <c r="I258" s="127"/>
      <c r="J258" s="127"/>
      <c r="K258" s="127"/>
      <c r="L258" s="127"/>
      <c r="M258" s="127"/>
      <c r="N258" s="127"/>
      <c r="O258" s="127"/>
      <c r="P258" s="127"/>
      <c r="Q258" s="127"/>
      <c r="R258" s="127"/>
      <c r="S258" s="127"/>
      <c r="T258" s="127"/>
      <c r="U258" s="127"/>
      <c r="V258" s="127"/>
      <c r="W258" s="127"/>
      <c r="X258" s="127"/>
      <c r="Y258" s="127"/>
      <c r="Z258" s="127"/>
      <c r="AA258" s="128"/>
      <c r="AB258" s="128"/>
      <c r="AC258" s="128"/>
      <c r="AD258" s="128"/>
      <c r="AE258" s="128"/>
      <c r="AF258" s="128"/>
      <c r="AG258" s="128"/>
      <c r="AH258" s="128"/>
      <c r="AI258" s="128"/>
      <c r="AJ258" s="128"/>
      <c r="AK258" s="128"/>
      <c r="AL258" s="128"/>
      <c r="AM258" s="128"/>
      <c r="AN258" s="128"/>
      <c r="AO258" s="130"/>
      <c r="AP258" s="130"/>
      <c r="AQ258" s="127"/>
      <c r="AR258" s="127"/>
      <c r="AS258" s="127"/>
      <c r="AT258" s="127"/>
      <c r="AU258" s="127"/>
      <c r="AV258" s="127"/>
      <c r="AW258" s="127"/>
      <c r="AX258" s="127"/>
      <c r="AY258" s="127"/>
      <c r="AZ258" s="127"/>
    </row>
    <row r="259" spans="1:52" s="112" customFormat="1" ht="24">
      <c r="A259" s="79" t="s">
        <v>274</v>
      </c>
      <c r="B259" s="200"/>
      <c r="C259" s="204"/>
      <c r="D259" s="306"/>
      <c r="E259" s="212"/>
      <c r="F259" s="348"/>
      <c r="G259" s="339"/>
      <c r="H259" s="127"/>
      <c r="I259" s="127"/>
      <c r="J259" s="127"/>
      <c r="K259" s="127"/>
      <c r="L259" s="127"/>
      <c r="M259" s="127"/>
      <c r="N259" s="127"/>
      <c r="O259" s="127"/>
      <c r="P259" s="127"/>
      <c r="Q259" s="127"/>
      <c r="R259" s="127"/>
      <c r="S259" s="127"/>
      <c r="T259" s="127"/>
      <c r="U259" s="127"/>
      <c r="V259" s="127"/>
      <c r="W259" s="127"/>
      <c r="X259" s="127"/>
      <c r="Y259" s="127"/>
      <c r="Z259" s="127"/>
      <c r="AA259" s="128"/>
      <c r="AB259" s="128"/>
      <c r="AC259" s="128"/>
      <c r="AD259" s="128"/>
      <c r="AE259" s="128"/>
      <c r="AF259" s="128"/>
      <c r="AG259" s="128"/>
      <c r="AH259" s="128"/>
      <c r="AI259" s="128"/>
      <c r="AJ259" s="128"/>
      <c r="AK259" s="128"/>
      <c r="AL259" s="128"/>
      <c r="AM259" s="128"/>
      <c r="AN259" s="128"/>
      <c r="AO259" s="130"/>
      <c r="AP259" s="130"/>
      <c r="AQ259" s="127"/>
      <c r="AR259" s="127"/>
      <c r="AS259" s="127"/>
      <c r="AT259" s="127"/>
      <c r="AU259" s="127"/>
      <c r="AV259" s="127"/>
      <c r="AW259" s="127"/>
      <c r="AX259" s="127"/>
      <c r="AY259" s="127"/>
      <c r="AZ259" s="127"/>
    </row>
    <row r="260" spans="1:52" s="112" customFormat="1" ht="120">
      <c r="A260" s="103" t="s">
        <v>331</v>
      </c>
      <c r="B260" s="143">
        <v>2</v>
      </c>
      <c r="C260" s="131"/>
      <c r="D260" s="304"/>
      <c r="E260" s="134"/>
      <c r="F260" s="346"/>
      <c r="G260" s="321"/>
      <c r="H260" s="127"/>
      <c r="I260" s="127"/>
      <c r="J260" s="127"/>
      <c r="K260" s="127"/>
      <c r="L260" s="127"/>
      <c r="M260" s="127"/>
      <c r="N260" s="127"/>
      <c r="O260" s="127"/>
      <c r="P260" s="127"/>
      <c r="Q260" s="127"/>
      <c r="R260" s="127"/>
      <c r="S260" s="127"/>
      <c r="T260" s="127"/>
      <c r="U260" s="127"/>
      <c r="V260" s="127"/>
      <c r="W260" s="127"/>
      <c r="X260" s="127"/>
      <c r="Y260" s="127"/>
      <c r="Z260" s="127"/>
      <c r="AA260" s="128"/>
      <c r="AB260" s="128"/>
      <c r="AC260" s="128"/>
      <c r="AD260" s="128"/>
      <c r="AE260" s="128"/>
      <c r="AF260" s="128"/>
      <c r="AG260" s="128"/>
      <c r="AH260" s="128"/>
      <c r="AI260" s="128"/>
      <c r="AJ260" s="128"/>
      <c r="AK260" s="128"/>
      <c r="AL260" s="128"/>
      <c r="AM260" s="128"/>
      <c r="AN260" s="128"/>
      <c r="AO260" s="130"/>
      <c r="AP260" s="130"/>
      <c r="AQ260" s="127"/>
      <c r="AR260" s="127"/>
      <c r="AS260" s="127"/>
      <c r="AT260" s="127"/>
      <c r="AU260" s="127"/>
      <c r="AV260" s="127"/>
      <c r="AW260" s="127"/>
      <c r="AX260" s="127"/>
      <c r="AY260" s="127"/>
      <c r="AZ260" s="127"/>
    </row>
    <row r="261" spans="1:52" s="112" customFormat="1" ht="24">
      <c r="A261" s="84" t="s">
        <v>347</v>
      </c>
      <c r="B261" s="143">
        <v>2</v>
      </c>
      <c r="C261" s="131"/>
      <c r="D261" s="304"/>
      <c r="E261" s="134"/>
      <c r="F261" s="346"/>
      <c r="G261" s="321"/>
      <c r="H261" s="127"/>
      <c r="I261" s="127"/>
      <c r="J261" s="127"/>
      <c r="K261" s="127"/>
      <c r="L261" s="127"/>
      <c r="M261" s="127"/>
      <c r="N261" s="127"/>
      <c r="O261" s="127"/>
      <c r="P261" s="127"/>
      <c r="Q261" s="127"/>
      <c r="R261" s="127"/>
      <c r="S261" s="127"/>
      <c r="T261" s="127"/>
      <c r="U261" s="127"/>
      <c r="V261" s="127"/>
      <c r="W261" s="127"/>
      <c r="X261" s="127"/>
      <c r="Y261" s="127"/>
      <c r="Z261" s="127"/>
      <c r="AA261" s="128"/>
      <c r="AB261" s="128"/>
      <c r="AC261" s="128"/>
      <c r="AD261" s="128"/>
      <c r="AE261" s="128"/>
      <c r="AF261" s="128"/>
      <c r="AG261" s="128"/>
      <c r="AH261" s="128"/>
      <c r="AI261" s="128"/>
      <c r="AJ261" s="128"/>
      <c r="AK261" s="128"/>
      <c r="AL261" s="128"/>
      <c r="AM261" s="128"/>
      <c r="AN261" s="128"/>
      <c r="AO261" s="130"/>
      <c r="AP261" s="130"/>
      <c r="AQ261" s="127"/>
      <c r="AR261" s="127"/>
      <c r="AS261" s="127"/>
      <c r="AT261" s="127"/>
      <c r="AU261" s="127"/>
      <c r="AV261" s="127"/>
      <c r="AW261" s="127"/>
      <c r="AX261" s="127"/>
      <c r="AY261" s="127"/>
      <c r="AZ261" s="127"/>
    </row>
    <row r="262" spans="1:52" s="112" customFormat="1">
      <c r="A262" s="82" t="s">
        <v>275</v>
      </c>
      <c r="B262" s="147">
        <v>2</v>
      </c>
      <c r="C262" s="131"/>
      <c r="D262" s="307"/>
      <c r="E262" s="135"/>
      <c r="F262" s="346"/>
      <c r="G262" s="323"/>
      <c r="H262" s="127"/>
      <c r="I262" s="127"/>
      <c r="J262" s="127"/>
      <c r="K262" s="127"/>
      <c r="L262" s="127"/>
      <c r="M262" s="127"/>
      <c r="N262" s="127"/>
      <c r="O262" s="127"/>
      <c r="P262" s="127"/>
      <c r="Q262" s="127"/>
      <c r="R262" s="127"/>
      <c r="S262" s="127"/>
      <c r="T262" s="127"/>
      <c r="U262" s="127"/>
      <c r="V262" s="127"/>
      <c r="W262" s="127"/>
      <c r="X262" s="127"/>
      <c r="Y262" s="127"/>
      <c r="Z262" s="127"/>
      <c r="AA262" s="128"/>
      <c r="AB262" s="128"/>
      <c r="AC262" s="128"/>
      <c r="AD262" s="128"/>
      <c r="AE262" s="128"/>
      <c r="AF262" s="128"/>
      <c r="AG262" s="128"/>
      <c r="AH262" s="128"/>
      <c r="AI262" s="128"/>
      <c r="AJ262" s="128"/>
      <c r="AK262" s="128"/>
      <c r="AL262" s="128"/>
      <c r="AM262" s="128"/>
      <c r="AN262" s="128"/>
      <c r="AO262" s="130"/>
      <c r="AP262" s="130"/>
      <c r="AQ262" s="127"/>
      <c r="AR262" s="127"/>
      <c r="AS262" s="127"/>
      <c r="AT262" s="127"/>
      <c r="AU262" s="127"/>
      <c r="AV262" s="127"/>
      <c r="AW262" s="127"/>
      <c r="AX262" s="127"/>
      <c r="AY262" s="127"/>
      <c r="AZ262" s="127"/>
    </row>
    <row r="263" spans="1:52" s="112" customFormat="1">
      <c r="A263" s="82" t="s">
        <v>276</v>
      </c>
      <c r="B263" s="143">
        <v>2</v>
      </c>
      <c r="C263" s="131"/>
      <c r="D263" s="307"/>
      <c r="E263" s="135"/>
      <c r="F263" s="346"/>
      <c r="G263" s="323"/>
      <c r="H263" s="127"/>
      <c r="I263" s="127"/>
      <c r="J263" s="127"/>
      <c r="K263" s="127"/>
      <c r="L263" s="127"/>
      <c r="M263" s="127"/>
      <c r="N263" s="127"/>
      <c r="O263" s="127"/>
      <c r="P263" s="127"/>
      <c r="Q263" s="127"/>
      <c r="R263" s="127"/>
      <c r="S263" s="127"/>
      <c r="T263" s="127"/>
      <c r="U263" s="127"/>
      <c r="V263" s="127"/>
      <c r="W263" s="127"/>
      <c r="X263" s="127"/>
      <c r="Y263" s="127"/>
      <c r="Z263" s="127"/>
      <c r="AA263" s="128"/>
      <c r="AB263" s="128"/>
      <c r="AC263" s="128"/>
      <c r="AD263" s="128"/>
      <c r="AE263" s="128"/>
      <c r="AF263" s="128"/>
      <c r="AG263" s="128"/>
      <c r="AH263" s="128"/>
      <c r="AI263" s="128"/>
      <c r="AJ263" s="128"/>
      <c r="AK263" s="128"/>
      <c r="AL263" s="128"/>
      <c r="AM263" s="128"/>
      <c r="AN263" s="128"/>
      <c r="AO263" s="130"/>
      <c r="AP263" s="130"/>
      <c r="AQ263" s="127"/>
      <c r="AR263" s="127"/>
      <c r="AS263" s="127"/>
      <c r="AT263" s="127"/>
      <c r="AU263" s="127"/>
      <c r="AV263" s="127"/>
      <c r="AW263" s="127"/>
      <c r="AX263" s="127"/>
      <c r="AY263" s="127"/>
      <c r="AZ263" s="127"/>
    </row>
    <row r="264" spans="1:52" s="112" customFormat="1" ht="24">
      <c r="A264" s="82" t="s">
        <v>277</v>
      </c>
      <c r="B264" s="147">
        <v>2</v>
      </c>
      <c r="C264" s="131"/>
      <c r="D264" s="307"/>
      <c r="E264" s="135"/>
      <c r="F264" s="346"/>
      <c r="G264" s="323"/>
      <c r="H264" s="127"/>
      <c r="I264" s="127"/>
      <c r="J264" s="127"/>
      <c r="K264" s="127"/>
      <c r="L264" s="127"/>
      <c r="M264" s="127"/>
      <c r="N264" s="127"/>
      <c r="O264" s="127"/>
      <c r="P264" s="127"/>
      <c r="Q264" s="127"/>
      <c r="R264" s="127"/>
      <c r="S264" s="127"/>
      <c r="T264" s="127"/>
      <c r="U264" s="127"/>
      <c r="V264" s="127"/>
      <c r="W264" s="127"/>
      <c r="X264" s="127"/>
      <c r="Y264" s="127"/>
      <c r="Z264" s="127"/>
      <c r="AA264" s="128"/>
      <c r="AB264" s="128"/>
      <c r="AC264" s="128"/>
      <c r="AD264" s="128"/>
      <c r="AE264" s="128"/>
      <c r="AF264" s="128"/>
      <c r="AG264" s="128"/>
      <c r="AH264" s="128"/>
      <c r="AI264" s="128"/>
      <c r="AJ264" s="128"/>
      <c r="AK264" s="128"/>
      <c r="AL264" s="128"/>
      <c r="AM264" s="128"/>
      <c r="AN264" s="128"/>
      <c r="AO264" s="130"/>
      <c r="AP264" s="130"/>
      <c r="AQ264" s="127"/>
      <c r="AR264" s="127"/>
      <c r="AS264" s="127"/>
      <c r="AT264" s="127"/>
      <c r="AU264" s="127"/>
      <c r="AV264" s="127"/>
      <c r="AW264" s="127"/>
      <c r="AX264" s="127"/>
      <c r="AY264" s="127"/>
      <c r="AZ264" s="127"/>
    </row>
    <row r="265" spans="1:52" s="112" customFormat="1" ht="24">
      <c r="A265" s="244" t="s">
        <v>278</v>
      </c>
      <c r="B265" s="238">
        <v>2</v>
      </c>
      <c r="C265" s="131"/>
      <c r="D265" s="305"/>
      <c r="E265" s="221"/>
      <c r="F265" s="346"/>
      <c r="G265" s="321"/>
      <c r="H265" s="127"/>
      <c r="I265" s="127"/>
      <c r="J265" s="127"/>
      <c r="K265" s="127"/>
      <c r="L265" s="127"/>
      <c r="M265" s="127"/>
      <c r="N265" s="127"/>
      <c r="O265" s="127"/>
      <c r="P265" s="127"/>
      <c r="Q265" s="127"/>
      <c r="R265" s="127"/>
      <c r="S265" s="127"/>
      <c r="T265" s="127"/>
      <c r="U265" s="127"/>
      <c r="V265" s="127"/>
      <c r="W265" s="127"/>
      <c r="X265" s="127"/>
      <c r="Y265" s="127"/>
      <c r="Z265" s="127"/>
      <c r="AA265" s="128"/>
      <c r="AB265" s="128"/>
      <c r="AC265" s="128"/>
      <c r="AD265" s="128"/>
      <c r="AE265" s="128"/>
      <c r="AF265" s="128"/>
      <c r="AG265" s="128"/>
      <c r="AH265" s="128"/>
      <c r="AI265" s="128"/>
      <c r="AJ265" s="128"/>
      <c r="AK265" s="128"/>
      <c r="AL265" s="128"/>
      <c r="AM265" s="128"/>
      <c r="AN265" s="128"/>
      <c r="AO265" s="130"/>
      <c r="AP265" s="130"/>
      <c r="AQ265" s="127"/>
      <c r="AR265" s="127"/>
      <c r="AS265" s="127"/>
      <c r="AT265" s="127"/>
      <c r="AU265" s="127"/>
      <c r="AV265" s="127"/>
      <c r="AW265" s="127"/>
      <c r="AX265" s="127"/>
      <c r="AY265" s="127"/>
      <c r="AZ265" s="127"/>
    </row>
    <row r="266" spans="1:52" s="112" customFormat="1" ht="132">
      <c r="A266" s="251" t="s">
        <v>358</v>
      </c>
      <c r="B266" s="252">
        <v>6</v>
      </c>
      <c r="C266" s="131"/>
      <c r="D266" s="313"/>
      <c r="E266" s="222"/>
      <c r="F266" s="346"/>
      <c r="G266" s="325"/>
      <c r="H266" s="127"/>
      <c r="I266" s="127"/>
      <c r="J266" s="127"/>
      <c r="K266" s="127"/>
      <c r="L266" s="127"/>
      <c r="M266" s="127"/>
      <c r="N266" s="127"/>
      <c r="O266" s="127"/>
      <c r="P266" s="127"/>
      <c r="Q266" s="127"/>
      <c r="R266" s="127"/>
      <c r="S266" s="127"/>
      <c r="T266" s="127"/>
      <c r="U266" s="127"/>
      <c r="V266" s="127"/>
      <c r="W266" s="127"/>
      <c r="X266" s="127"/>
      <c r="Y266" s="127"/>
      <c r="Z266" s="127"/>
      <c r="AA266" s="128"/>
      <c r="AB266" s="128"/>
      <c r="AC266" s="128"/>
      <c r="AD266" s="128"/>
      <c r="AE266" s="128"/>
      <c r="AF266" s="128"/>
      <c r="AG266" s="128"/>
      <c r="AH266" s="128"/>
      <c r="AI266" s="128"/>
      <c r="AJ266" s="128"/>
      <c r="AK266" s="128"/>
      <c r="AL266" s="128"/>
      <c r="AM266" s="128"/>
      <c r="AN266" s="128"/>
      <c r="AO266" s="130"/>
      <c r="AP266" s="130"/>
      <c r="AQ266" s="127"/>
      <c r="AR266" s="127"/>
      <c r="AS266" s="127"/>
      <c r="AT266" s="127"/>
      <c r="AU266" s="127"/>
      <c r="AV266" s="127"/>
      <c r="AW266" s="127"/>
      <c r="AX266" s="127"/>
      <c r="AY266" s="127"/>
      <c r="AZ266" s="127"/>
    </row>
    <row r="267" spans="1:52" s="112" customFormat="1" ht="96">
      <c r="A267" s="82" t="s">
        <v>392</v>
      </c>
      <c r="B267" s="144">
        <v>6</v>
      </c>
      <c r="C267" s="131"/>
      <c r="D267" s="304"/>
      <c r="E267" s="134"/>
      <c r="F267" s="346"/>
      <c r="G267" s="321"/>
      <c r="H267" s="127"/>
      <c r="I267" s="127"/>
      <c r="J267" s="127"/>
      <c r="K267" s="127"/>
      <c r="L267" s="127"/>
      <c r="M267" s="127"/>
      <c r="N267" s="127"/>
      <c r="O267" s="127"/>
      <c r="P267" s="127"/>
      <c r="Q267" s="127"/>
      <c r="R267" s="127"/>
      <c r="S267" s="127"/>
      <c r="T267" s="127"/>
      <c r="U267" s="127"/>
      <c r="V267" s="127"/>
      <c r="W267" s="127"/>
      <c r="X267" s="127"/>
      <c r="Y267" s="127"/>
      <c r="Z267" s="127"/>
      <c r="AA267" s="128"/>
      <c r="AB267" s="128"/>
      <c r="AC267" s="128"/>
      <c r="AD267" s="128"/>
      <c r="AE267" s="128"/>
      <c r="AF267" s="128"/>
      <c r="AG267" s="128"/>
      <c r="AH267" s="128"/>
      <c r="AI267" s="128"/>
      <c r="AJ267" s="128"/>
      <c r="AK267" s="128"/>
      <c r="AL267" s="128"/>
      <c r="AM267" s="128"/>
      <c r="AN267" s="128"/>
      <c r="AO267" s="130"/>
      <c r="AP267" s="130"/>
      <c r="AQ267" s="127"/>
      <c r="AR267" s="127"/>
      <c r="AS267" s="127"/>
      <c r="AT267" s="127"/>
      <c r="AU267" s="127"/>
      <c r="AV267" s="127"/>
      <c r="AW267" s="127"/>
      <c r="AX267" s="127"/>
      <c r="AY267" s="127"/>
      <c r="AZ267" s="127"/>
    </row>
    <row r="268" spans="1:52" s="112" customFormat="1" ht="28.5">
      <c r="A268" s="216" t="s">
        <v>339</v>
      </c>
      <c r="B268" s="199"/>
      <c r="C268" s="133"/>
      <c r="D268" s="304"/>
      <c r="E268" s="134"/>
      <c r="F268" s="346"/>
      <c r="G268" s="321"/>
      <c r="H268" s="127"/>
      <c r="I268" s="127"/>
      <c r="J268" s="127"/>
      <c r="K268" s="127"/>
      <c r="L268" s="127"/>
      <c r="M268" s="127"/>
      <c r="N268" s="127"/>
      <c r="O268" s="127"/>
      <c r="P268" s="127"/>
      <c r="Q268" s="127"/>
      <c r="R268" s="127"/>
      <c r="S268" s="127"/>
      <c r="T268" s="127"/>
      <c r="U268" s="127"/>
      <c r="V268" s="127"/>
      <c r="W268" s="127"/>
      <c r="X268" s="127"/>
      <c r="Y268" s="127"/>
      <c r="Z268" s="127"/>
      <c r="AA268" s="128"/>
      <c r="AB268" s="128"/>
      <c r="AC268" s="128"/>
      <c r="AD268" s="128"/>
      <c r="AE268" s="128"/>
      <c r="AF268" s="128"/>
      <c r="AG268" s="128"/>
      <c r="AH268" s="128"/>
      <c r="AI268" s="128"/>
      <c r="AJ268" s="128"/>
      <c r="AK268" s="128"/>
      <c r="AL268" s="128"/>
      <c r="AM268" s="128"/>
      <c r="AN268" s="128"/>
      <c r="AO268" s="130"/>
      <c r="AP268" s="130"/>
      <c r="AQ268" s="127"/>
      <c r="AR268" s="127"/>
      <c r="AS268" s="127"/>
      <c r="AT268" s="127"/>
      <c r="AU268" s="127"/>
      <c r="AV268" s="127"/>
      <c r="AW268" s="127"/>
      <c r="AX268" s="127"/>
      <c r="AY268" s="127"/>
      <c r="AZ268" s="127"/>
    </row>
    <row r="269" spans="1:52" s="112" customFormat="1" ht="108">
      <c r="A269" s="82" t="s">
        <v>348</v>
      </c>
      <c r="B269" s="148">
        <v>3</v>
      </c>
      <c r="C269" s="133"/>
      <c r="D269" s="304"/>
      <c r="E269" s="134"/>
      <c r="F269" s="346"/>
      <c r="G269" s="321"/>
      <c r="H269" s="127"/>
      <c r="I269" s="127"/>
      <c r="J269" s="127"/>
      <c r="K269" s="127"/>
      <c r="L269" s="127"/>
      <c r="M269" s="127"/>
      <c r="N269" s="127"/>
      <c r="O269" s="127"/>
      <c r="P269" s="127"/>
      <c r="Q269" s="127"/>
      <c r="R269" s="127"/>
      <c r="S269" s="127"/>
      <c r="T269" s="127"/>
      <c r="U269" s="127"/>
      <c r="V269" s="127"/>
      <c r="W269" s="127"/>
      <c r="X269" s="127"/>
      <c r="Y269" s="127"/>
      <c r="Z269" s="127"/>
      <c r="AA269" s="128"/>
      <c r="AB269" s="128"/>
      <c r="AC269" s="128"/>
      <c r="AD269" s="128"/>
      <c r="AE269" s="128"/>
      <c r="AF269" s="128"/>
      <c r="AG269" s="128"/>
      <c r="AH269" s="128"/>
      <c r="AI269" s="128"/>
      <c r="AJ269" s="128"/>
      <c r="AK269" s="128"/>
      <c r="AL269" s="128"/>
      <c r="AM269" s="128"/>
      <c r="AN269" s="128"/>
      <c r="AO269" s="130"/>
      <c r="AP269" s="130"/>
      <c r="AQ269" s="127"/>
      <c r="AR269" s="127"/>
      <c r="AS269" s="127"/>
      <c r="AT269" s="127"/>
      <c r="AU269" s="127"/>
      <c r="AV269" s="127"/>
      <c r="AW269" s="127"/>
      <c r="AX269" s="127"/>
      <c r="AY269" s="127"/>
      <c r="AZ269" s="127"/>
    </row>
    <row r="270" spans="1:52" s="112" customFormat="1" ht="24">
      <c r="A270" s="82" t="s">
        <v>349</v>
      </c>
      <c r="B270" s="148">
        <v>3</v>
      </c>
      <c r="C270" s="133"/>
      <c r="D270" s="304"/>
      <c r="E270" s="134"/>
      <c r="F270" s="346"/>
      <c r="G270" s="321"/>
      <c r="H270" s="127"/>
      <c r="I270" s="127"/>
      <c r="J270" s="127"/>
      <c r="K270" s="127"/>
      <c r="L270" s="127"/>
      <c r="M270" s="127"/>
      <c r="N270" s="127"/>
      <c r="O270" s="127"/>
      <c r="P270" s="127"/>
      <c r="Q270" s="127"/>
      <c r="R270" s="127"/>
      <c r="S270" s="127"/>
      <c r="T270" s="127"/>
      <c r="U270" s="127"/>
      <c r="V270" s="127"/>
      <c r="W270" s="127"/>
      <c r="X270" s="127"/>
      <c r="Y270" s="127"/>
      <c r="Z270" s="127"/>
      <c r="AA270" s="128"/>
      <c r="AB270" s="128"/>
      <c r="AC270" s="128"/>
      <c r="AD270" s="128"/>
      <c r="AE270" s="128"/>
      <c r="AF270" s="128"/>
      <c r="AG270" s="128"/>
      <c r="AH270" s="128"/>
      <c r="AI270" s="128"/>
      <c r="AJ270" s="128"/>
      <c r="AK270" s="128"/>
      <c r="AL270" s="128"/>
      <c r="AM270" s="128"/>
      <c r="AN270" s="128"/>
      <c r="AO270" s="130"/>
      <c r="AP270" s="130"/>
      <c r="AQ270" s="127"/>
      <c r="AR270" s="127"/>
      <c r="AS270" s="127"/>
      <c r="AT270" s="127"/>
      <c r="AU270" s="127"/>
      <c r="AV270" s="127"/>
      <c r="AW270" s="127"/>
      <c r="AX270" s="127"/>
      <c r="AY270" s="127"/>
      <c r="AZ270" s="127"/>
    </row>
    <row r="271" spans="1:52" s="112" customFormat="1" ht="24">
      <c r="A271" s="82" t="s">
        <v>350</v>
      </c>
      <c r="B271" s="148">
        <v>3</v>
      </c>
      <c r="C271" s="133"/>
      <c r="D271" s="304"/>
      <c r="E271" s="134"/>
      <c r="F271" s="346"/>
      <c r="G271" s="321"/>
      <c r="H271" s="127"/>
      <c r="I271" s="127"/>
      <c r="J271" s="127"/>
      <c r="K271" s="127"/>
      <c r="L271" s="127"/>
      <c r="M271" s="127"/>
      <c r="N271" s="127"/>
      <c r="O271" s="127"/>
      <c r="P271" s="127"/>
      <c r="Q271" s="127"/>
      <c r="R271" s="127"/>
      <c r="S271" s="127"/>
      <c r="T271" s="127"/>
      <c r="U271" s="127"/>
      <c r="V271" s="127"/>
      <c r="W271" s="127"/>
      <c r="X271" s="127"/>
      <c r="Y271" s="127"/>
      <c r="Z271" s="127"/>
      <c r="AA271" s="128"/>
      <c r="AB271" s="128"/>
      <c r="AC271" s="128"/>
      <c r="AD271" s="128"/>
      <c r="AE271" s="128"/>
      <c r="AF271" s="128"/>
      <c r="AG271" s="128"/>
      <c r="AH271" s="128"/>
      <c r="AI271" s="128"/>
      <c r="AJ271" s="128"/>
      <c r="AK271" s="128"/>
      <c r="AL271" s="128"/>
      <c r="AM271" s="128"/>
      <c r="AN271" s="128"/>
      <c r="AO271" s="130"/>
      <c r="AP271" s="130"/>
      <c r="AQ271" s="127"/>
      <c r="AR271" s="127"/>
      <c r="AS271" s="127"/>
      <c r="AT271" s="127"/>
      <c r="AU271" s="127"/>
      <c r="AV271" s="127"/>
      <c r="AW271" s="127"/>
      <c r="AX271" s="127"/>
      <c r="AY271" s="127"/>
      <c r="AZ271" s="127"/>
    </row>
    <row r="272" spans="1:52" s="112" customFormat="1" ht="24">
      <c r="A272" s="82" t="s">
        <v>351</v>
      </c>
      <c r="B272" s="148">
        <v>3</v>
      </c>
      <c r="C272" s="133"/>
      <c r="D272" s="304"/>
      <c r="E272" s="134"/>
      <c r="F272" s="346"/>
      <c r="G272" s="321"/>
      <c r="H272" s="127"/>
      <c r="I272" s="127"/>
      <c r="J272" s="127"/>
      <c r="K272" s="127"/>
      <c r="L272" s="127"/>
      <c r="M272" s="127"/>
      <c r="N272" s="127"/>
      <c r="O272" s="127"/>
      <c r="P272" s="127"/>
      <c r="Q272" s="127"/>
      <c r="R272" s="127"/>
      <c r="S272" s="127"/>
      <c r="T272" s="127"/>
      <c r="U272" s="127"/>
      <c r="V272" s="127"/>
      <c r="W272" s="127"/>
      <c r="X272" s="127"/>
      <c r="Y272" s="127"/>
      <c r="Z272" s="127"/>
      <c r="AA272" s="128"/>
      <c r="AB272" s="128"/>
      <c r="AC272" s="128"/>
      <c r="AD272" s="128"/>
      <c r="AE272" s="128"/>
      <c r="AF272" s="128"/>
      <c r="AG272" s="128"/>
      <c r="AH272" s="128"/>
      <c r="AI272" s="128"/>
      <c r="AJ272" s="128"/>
      <c r="AK272" s="128"/>
      <c r="AL272" s="128"/>
      <c r="AM272" s="128"/>
      <c r="AN272" s="128"/>
      <c r="AO272" s="130"/>
      <c r="AP272" s="130"/>
      <c r="AQ272" s="127"/>
      <c r="AR272" s="127"/>
      <c r="AS272" s="127"/>
      <c r="AT272" s="127"/>
      <c r="AU272" s="127"/>
      <c r="AV272" s="127"/>
      <c r="AW272" s="127"/>
      <c r="AX272" s="127"/>
      <c r="AY272" s="127"/>
      <c r="AZ272" s="127"/>
    </row>
    <row r="273" spans="1:52" s="112" customFormat="1" ht="24">
      <c r="A273" s="244" t="s">
        <v>352</v>
      </c>
      <c r="B273" s="148">
        <v>3</v>
      </c>
      <c r="C273" s="133"/>
      <c r="D273" s="304"/>
      <c r="E273" s="134"/>
      <c r="F273" s="346"/>
      <c r="G273" s="321"/>
      <c r="H273" s="127"/>
      <c r="I273" s="127"/>
      <c r="J273" s="127"/>
      <c r="K273" s="127"/>
      <c r="L273" s="127"/>
      <c r="M273" s="127"/>
      <c r="N273" s="127"/>
      <c r="O273" s="127"/>
      <c r="P273" s="127"/>
      <c r="Q273" s="127"/>
      <c r="R273" s="127"/>
      <c r="S273" s="127"/>
      <c r="T273" s="127"/>
      <c r="U273" s="127"/>
      <c r="V273" s="127"/>
      <c r="W273" s="127"/>
      <c r="X273" s="127"/>
      <c r="Y273" s="127"/>
      <c r="Z273" s="127"/>
      <c r="AA273" s="128"/>
      <c r="AB273" s="128"/>
      <c r="AC273" s="128"/>
      <c r="AD273" s="128"/>
      <c r="AE273" s="128"/>
      <c r="AF273" s="128"/>
      <c r="AG273" s="128"/>
      <c r="AH273" s="128"/>
      <c r="AI273" s="128"/>
      <c r="AJ273" s="128"/>
      <c r="AK273" s="128"/>
      <c r="AL273" s="128"/>
      <c r="AM273" s="128"/>
      <c r="AN273" s="128"/>
      <c r="AO273" s="130"/>
      <c r="AP273" s="130"/>
      <c r="AQ273" s="127"/>
      <c r="AR273" s="127"/>
      <c r="AS273" s="127"/>
      <c r="AT273" s="127"/>
      <c r="AU273" s="127"/>
      <c r="AV273" s="127"/>
      <c r="AW273" s="127"/>
      <c r="AX273" s="127"/>
      <c r="AY273" s="127"/>
      <c r="AZ273" s="127"/>
    </row>
    <row r="274" spans="1:52" s="112" customFormat="1" ht="48">
      <c r="A274" s="217" t="s">
        <v>353</v>
      </c>
      <c r="B274" s="148"/>
      <c r="C274" s="133"/>
      <c r="D274" s="304"/>
      <c r="E274" s="134"/>
      <c r="F274" s="346"/>
      <c r="G274" s="321"/>
      <c r="H274" s="127"/>
      <c r="I274" s="127"/>
      <c r="J274" s="127"/>
      <c r="K274" s="127"/>
      <c r="L274" s="127"/>
      <c r="M274" s="127"/>
      <c r="N274" s="127"/>
      <c r="O274" s="127"/>
      <c r="P274" s="127"/>
      <c r="Q274" s="127"/>
      <c r="R274" s="127"/>
      <c r="S274" s="127"/>
      <c r="T274" s="127"/>
      <c r="U274" s="127"/>
      <c r="V274" s="127"/>
      <c r="W274" s="127"/>
      <c r="X274" s="127"/>
      <c r="Y274" s="127"/>
      <c r="Z274" s="127"/>
      <c r="AA274" s="128"/>
      <c r="AB274" s="128"/>
      <c r="AC274" s="128"/>
      <c r="AD274" s="128"/>
      <c r="AE274" s="128"/>
      <c r="AF274" s="128"/>
      <c r="AG274" s="128"/>
      <c r="AH274" s="128"/>
      <c r="AI274" s="128"/>
      <c r="AJ274" s="128"/>
      <c r="AK274" s="128"/>
      <c r="AL274" s="128"/>
      <c r="AM274" s="128"/>
      <c r="AN274" s="128"/>
      <c r="AO274" s="130"/>
      <c r="AP274" s="130"/>
      <c r="AQ274" s="127"/>
      <c r="AR274" s="127"/>
      <c r="AS274" s="127"/>
      <c r="AT274" s="127"/>
      <c r="AU274" s="127"/>
      <c r="AV274" s="127"/>
      <c r="AW274" s="127"/>
      <c r="AX274" s="127"/>
      <c r="AY274" s="127"/>
      <c r="AZ274" s="127"/>
    </row>
    <row r="275" spans="1:52" s="112" customFormat="1" ht="60">
      <c r="A275" s="122" t="s">
        <v>362</v>
      </c>
      <c r="B275" s="147">
        <v>2</v>
      </c>
      <c r="C275" s="131"/>
      <c r="D275" s="304"/>
      <c r="E275" s="134"/>
      <c r="F275" s="346"/>
      <c r="G275" s="321"/>
      <c r="H275" s="127"/>
      <c r="I275" s="127"/>
      <c r="J275" s="127"/>
      <c r="K275" s="127"/>
      <c r="L275" s="127"/>
      <c r="M275" s="127"/>
      <c r="N275" s="127"/>
      <c r="O275" s="127"/>
      <c r="P275" s="127"/>
      <c r="Q275" s="127"/>
      <c r="R275" s="127"/>
      <c r="S275" s="127"/>
      <c r="T275" s="127"/>
      <c r="U275" s="127"/>
      <c r="V275" s="127"/>
      <c r="W275" s="127"/>
      <c r="X275" s="127"/>
      <c r="Y275" s="127"/>
      <c r="Z275" s="127"/>
      <c r="AA275" s="128"/>
      <c r="AB275" s="128"/>
      <c r="AC275" s="128"/>
      <c r="AD275" s="128"/>
      <c r="AE275" s="128"/>
      <c r="AF275" s="128"/>
      <c r="AG275" s="128"/>
      <c r="AH275" s="128"/>
      <c r="AI275" s="128"/>
      <c r="AJ275" s="128"/>
      <c r="AK275" s="128"/>
      <c r="AL275" s="128"/>
      <c r="AM275" s="128"/>
      <c r="AN275" s="128"/>
      <c r="AO275" s="130"/>
      <c r="AP275" s="130"/>
      <c r="AQ275" s="127"/>
      <c r="AR275" s="127"/>
      <c r="AS275" s="127"/>
      <c r="AT275" s="127"/>
      <c r="AU275" s="127"/>
      <c r="AV275" s="127"/>
      <c r="AW275" s="127"/>
      <c r="AX275" s="127"/>
      <c r="AY275" s="127"/>
      <c r="AZ275" s="127"/>
    </row>
    <row r="276" spans="1:52" s="112" customFormat="1" ht="24">
      <c r="A276" s="122" t="s">
        <v>397</v>
      </c>
      <c r="B276" s="147">
        <v>2</v>
      </c>
      <c r="C276" s="131"/>
      <c r="D276" s="304"/>
      <c r="E276" s="134"/>
      <c r="F276" s="346"/>
      <c r="G276" s="321"/>
      <c r="H276" s="127"/>
      <c r="I276" s="127"/>
      <c r="J276" s="127"/>
      <c r="K276" s="127"/>
      <c r="L276" s="127"/>
      <c r="M276" s="127"/>
      <c r="N276" s="127"/>
      <c r="O276" s="127"/>
      <c r="P276" s="127"/>
      <c r="Q276" s="127"/>
      <c r="R276" s="127"/>
      <c r="S276" s="127"/>
      <c r="T276" s="127"/>
      <c r="U276" s="127"/>
      <c r="V276" s="127"/>
      <c r="W276" s="127"/>
      <c r="X276" s="127"/>
      <c r="Y276" s="127"/>
      <c r="Z276" s="127"/>
      <c r="AA276" s="128"/>
      <c r="AB276" s="128"/>
      <c r="AC276" s="128"/>
      <c r="AD276" s="128"/>
      <c r="AE276" s="128"/>
      <c r="AF276" s="128"/>
      <c r="AG276" s="128"/>
      <c r="AH276" s="128"/>
      <c r="AI276" s="128"/>
      <c r="AJ276" s="128"/>
      <c r="AK276" s="128"/>
      <c r="AL276" s="128"/>
      <c r="AM276" s="128"/>
      <c r="AN276" s="128"/>
      <c r="AO276" s="130"/>
      <c r="AP276" s="130"/>
      <c r="AQ276" s="127"/>
      <c r="AR276" s="127"/>
      <c r="AS276" s="127"/>
      <c r="AT276" s="127"/>
      <c r="AU276" s="127"/>
      <c r="AV276" s="127"/>
      <c r="AW276" s="127"/>
      <c r="AX276" s="127"/>
      <c r="AY276" s="127"/>
      <c r="AZ276" s="127"/>
    </row>
    <row r="277" spans="1:52" s="112" customFormat="1" ht="96.75" thickBot="1">
      <c r="A277" s="253" t="s">
        <v>398</v>
      </c>
      <c r="B277" s="255">
        <v>2</v>
      </c>
      <c r="C277" s="293"/>
      <c r="D277" s="319"/>
      <c r="E277" s="294"/>
      <c r="F277" s="352"/>
      <c r="G277" s="340"/>
      <c r="H277" s="127"/>
      <c r="I277" s="127"/>
      <c r="J277" s="127"/>
      <c r="K277" s="127"/>
      <c r="L277" s="127"/>
      <c r="M277" s="127"/>
      <c r="N277" s="127"/>
      <c r="O277" s="127"/>
      <c r="P277" s="127"/>
      <c r="Q277" s="127"/>
      <c r="R277" s="127"/>
      <c r="S277" s="127"/>
      <c r="T277" s="127"/>
      <c r="U277" s="127"/>
      <c r="V277" s="127"/>
      <c r="W277" s="127"/>
      <c r="X277" s="127"/>
      <c r="Y277" s="127"/>
      <c r="Z277" s="127"/>
      <c r="AA277" s="128"/>
      <c r="AB277" s="128"/>
      <c r="AC277" s="128"/>
      <c r="AD277" s="128"/>
      <c r="AE277" s="128"/>
      <c r="AF277" s="128"/>
      <c r="AG277" s="128"/>
      <c r="AH277" s="128"/>
      <c r="AI277" s="128"/>
      <c r="AJ277" s="128"/>
      <c r="AK277" s="128"/>
      <c r="AL277" s="128"/>
      <c r="AM277" s="128"/>
      <c r="AN277" s="128"/>
      <c r="AO277" s="130"/>
      <c r="AP277" s="130"/>
      <c r="AQ277" s="127"/>
      <c r="AR277" s="127"/>
      <c r="AS277" s="127"/>
      <c r="AT277" s="127"/>
      <c r="AU277" s="127"/>
      <c r="AV277" s="127"/>
      <c r="AW277" s="127"/>
      <c r="AX277" s="127"/>
      <c r="AY277" s="127"/>
      <c r="AZ277" s="127"/>
    </row>
    <row r="278" spans="1:52" ht="15.75" thickTop="1">
      <c r="C278" s="137"/>
      <c r="D278" s="137"/>
      <c r="E278" s="138"/>
      <c r="F278" s="344"/>
      <c r="G278" s="341"/>
      <c r="H278" s="127"/>
      <c r="I278" s="127"/>
      <c r="J278" s="127"/>
      <c r="K278" s="127"/>
      <c r="L278" s="127"/>
      <c r="M278" s="127"/>
      <c r="N278" s="127"/>
      <c r="O278" s="127"/>
      <c r="P278" s="127"/>
      <c r="Q278" s="127"/>
      <c r="R278" s="127"/>
      <c r="S278" s="127"/>
      <c r="T278" s="127"/>
      <c r="U278" s="127"/>
      <c r="V278" s="127"/>
      <c r="W278" s="127"/>
      <c r="X278" s="127"/>
      <c r="Y278" s="127"/>
      <c r="Z278" s="127"/>
      <c r="AA278" s="139"/>
      <c r="AB278" s="139"/>
      <c r="AC278" s="139"/>
      <c r="AD278" s="139"/>
      <c r="AE278" s="139"/>
      <c r="AF278" s="139"/>
      <c r="AG278" s="139"/>
      <c r="AH278" s="139"/>
      <c r="AI278" s="139"/>
      <c r="AJ278" s="139"/>
      <c r="AK278" s="139"/>
      <c r="AL278" s="139"/>
      <c r="AM278" s="139"/>
      <c r="AN278" s="139"/>
      <c r="AO278" s="140"/>
      <c r="AP278" s="140"/>
      <c r="AQ278" s="140"/>
      <c r="AR278" s="140"/>
      <c r="AS278" s="140"/>
      <c r="AT278" s="140"/>
      <c r="AU278" s="140"/>
      <c r="AV278" s="140"/>
      <c r="AW278" s="140"/>
      <c r="AX278" s="140"/>
      <c r="AY278" s="140"/>
      <c r="AZ278" s="140"/>
    </row>
    <row r="279" spans="1:52">
      <c r="C279" s="137"/>
      <c r="D279" s="137"/>
      <c r="E279" s="138"/>
      <c r="F279" s="344"/>
      <c r="G279" s="341"/>
      <c r="H279" s="127"/>
      <c r="I279" s="127"/>
      <c r="J279" s="127"/>
      <c r="K279" s="127"/>
      <c r="L279" s="127"/>
      <c r="M279" s="127"/>
      <c r="N279" s="127"/>
      <c r="O279" s="127"/>
      <c r="P279" s="127"/>
      <c r="Q279" s="127"/>
      <c r="R279" s="127"/>
      <c r="S279" s="127"/>
      <c r="T279" s="127"/>
      <c r="U279" s="127"/>
      <c r="V279" s="127"/>
      <c r="W279" s="127"/>
      <c r="X279" s="127"/>
      <c r="Y279" s="127"/>
      <c r="Z279" s="127"/>
      <c r="AA279" s="139"/>
      <c r="AB279" s="139"/>
      <c r="AC279" s="139"/>
      <c r="AD279" s="139"/>
      <c r="AE279" s="139"/>
      <c r="AF279" s="139"/>
      <c r="AG279" s="139"/>
      <c r="AH279" s="139"/>
      <c r="AI279" s="139"/>
      <c r="AJ279" s="139"/>
      <c r="AK279" s="139"/>
      <c r="AL279" s="139"/>
      <c r="AM279" s="139"/>
      <c r="AN279" s="139"/>
      <c r="AO279" s="141"/>
      <c r="AP279" s="141"/>
      <c r="AQ279" s="140"/>
      <c r="AR279" s="140"/>
      <c r="AS279" s="140"/>
      <c r="AT279" s="140"/>
      <c r="AU279" s="140"/>
      <c r="AV279" s="140"/>
      <c r="AW279" s="140"/>
      <c r="AX279" s="140"/>
      <c r="AY279" s="140"/>
      <c r="AZ279" s="140"/>
    </row>
  </sheetData>
  <sheetProtection algorithmName="SHA-512" hashValue="2CqMo0KjprYKQYRtd7NvoprswAjI1G0PSYx1hjfvMKwW5RpOiYgXNN3mwFrVKElUHGKzkq0WopixtIH3JSWIPQ==" saltValue="ZKvjfGPkmvtPf4HdFvI1fw==" spinCount="100000" sheet="1" objects="1" scenarios="1" sort="0" autoFilter="0"/>
  <autoFilter ref="A2:G277"/>
  <customSheetViews>
    <customSheetView guid="{05CFFA2E-9E21-4401-92B8-311FFAFA2791}" showPageBreaks="1" showGridLines="0" printArea="1" showAutoFilter="1" hiddenColumns="1">
      <pane xSplit="1" ySplit="1" topLeftCell="B2" activePane="bottomRight" state="frozenSplit"/>
      <selection pane="bottomRight" activeCell="C6" sqref="C6"/>
      <rowBreaks count="1" manualBreakCount="1">
        <brk id="61" max="16383" man="1"/>
      </rowBreaks>
      <colBreaks count="1" manualBreakCount="1">
        <brk id="7" max="1048575" man="1"/>
      </colBreaks>
      <pageMargins left="0.7" right="0.7" top="0.75" bottom="0.75" header="0.3" footer="0.3"/>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A1:G261"/>
    </customSheetView>
    <customSheetView guid="{5118FE63-65F9-4D1E-A848-7B26E5B01EBD}" showGridLines="0" printArea="1" showAutoFilter="1" hiddenColumns="1">
      <pane xSplit="1" ySplit="1" topLeftCell="B254" activePane="bottomRight" state="frozenSplit"/>
      <selection pane="bottomRight" activeCell="A206" sqref="A206"/>
      <rowBreaks count="1" manualBreakCount="1">
        <brk id="61" max="16383" man="1"/>
      </rowBreaks>
      <colBreaks count="1" manualBreakCount="1">
        <brk id="4" max="1048575" man="1"/>
      </colBreaks>
      <pageMargins left="0.7" right="0.7" top="0.75" bottom="0.75" header="0.3" footer="0.3"/>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B1:D261"/>
    </customSheetView>
    <customSheetView guid="{92105224-40AA-407C-A4D8-DA77255BD086}" showGridLines="0" printArea="1" showAutoFilter="1" hiddenColumns="1">
      <pane xSplit="1" ySplit="1" topLeftCell="B2" activePane="bottomRight" state="frozenSplit"/>
      <selection pane="bottomRight" activeCell="B2" sqref="B2"/>
      <rowBreaks count="1" manualBreakCount="1">
        <brk id="61" max="16383" man="1"/>
      </rowBreaks>
      <colBreaks count="1" manualBreakCount="1">
        <brk id="4" max="1048575" man="1"/>
      </colBreaks>
      <pageMargins left="0.7" right="0.7" top="0.75" bottom="0.75" header="0.3" footer="0.3"/>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B1:D261"/>
    </customSheetView>
    <customSheetView guid="{31C4550C-6E26-4878-8D23-FB37881679D8}" showGridLines="0" showAutoFilter="1" hiddenColumns="1">
      <pane ySplit="2" topLeftCell="A3" activePane="bottomLeft" state="frozenSplit"/>
      <selection pane="bottomLeft" activeCell="A3" sqref="A3"/>
      <rowBreaks count="1" manualBreakCount="1">
        <brk id="49" max="16383" man="1"/>
      </rowBreaks>
      <colBreaks count="1" manualBreakCount="1">
        <brk id="4" max="1048575" man="1"/>
      </colBreaks>
      <pageMargins left="0.7" right="0.7" top="0.75" bottom="0.75" header="0.3" footer="0.3"/>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B1:D1"/>
    </customSheetView>
    <customSheetView guid="{4D8806A1-D4F8-4D82-9B41-7AEF1C14655B}" showGridLines="0" showAutoFilter="1" hiddenColumns="1">
      <pane ySplit="2" topLeftCell="A3" activePane="bottomLeft" state="frozenSplit"/>
      <selection pane="bottomLeft" activeCell="A3" sqref="A3"/>
      <rowBreaks count="1" manualBreakCount="1">
        <brk id="49" max="16383" man="1"/>
      </rowBreaks>
      <colBreaks count="1" manualBreakCount="1">
        <brk id="4" max="1048575" man="1"/>
      </colBreaks>
      <pageMargins left="0.7" right="0.7" top="0.75" bottom="0.75" header="0.3" footer="0.3"/>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B1:D1"/>
    </customSheetView>
    <customSheetView guid="{42AF8D0F-132E-4BC7-8682-EF8B74E55C81}" showGridLines="0" printArea="1" showAutoFilter="1" hiddenColumns="1">
      <pane xSplit="1" ySplit="1" topLeftCell="B2" activePane="bottomRight" state="frozenSplit"/>
      <selection pane="bottomRight" activeCell="B2" sqref="B2"/>
      <rowBreaks count="1" manualBreakCount="1">
        <brk id="49" max="16383" man="1"/>
      </rowBreaks>
      <colBreaks count="1" manualBreakCount="1">
        <brk id="4" max="1048575" man="1"/>
      </colBreaks>
      <pageMargins left="0.7" right="0.7" top="0.75" bottom="0.75" header="0.3" footer="0.3"/>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B1:D1"/>
    </customSheetView>
    <customSheetView guid="{9BB45C5B-6A5F-4B98-8D16-C0C2935BCD85}" showGridLines="0" showAutoFilter="1" hiddenColumns="1">
      <pane xSplit="1" ySplit="1" topLeftCell="B253" activePane="bottomRight" state="frozenSplit"/>
      <selection pane="bottomRight" activeCell="A257" sqref="A257"/>
      <rowBreaks count="1" manualBreakCount="1">
        <brk id="61" max="16383" man="1"/>
      </rowBreaks>
      <colBreaks count="1" manualBreakCount="1">
        <brk id="4" max="1048575" man="1"/>
      </colBreaks>
      <pageMargins left="0.7" right="0.7" top="0.75" bottom="0.75" header="0.3" footer="0.3"/>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B1:D1"/>
    </customSheetView>
    <customSheetView guid="{E4AA2D9E-8D22-4EA1-A99B-E112FEE541E1}" scale="110" showGridLines="0" showAutoFilter="1" hiddenColumns="1">
      <pane xSplit="1" ySplit="1" topLeftCell="D207" activePane="bottomRight" state="frozenSplit"/>
      <selection pane="bottomRight" activeCell="O207" sqref="O207"/>
      <rowBreaks count="1" manualBreakCount="1">
        <brk id="61" max="16383" man="1"/>
      </rowBreaks>
      <colBreaks count="1" manualBreakCount="1">
        <brk id="4" max="1048575" man="1"/>
      </colBreaks>
      <pageMargins left="0.7" right="0.7" top="0.75" bottom="0.75" header="0.3" footer="0.3"/>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B1:D261"/>
    </customSheetView>
    <customSheetView guid="{7918981E-CC23-463A-892E-0C6055818021}" showGridLines="0" printArea="1" showAutoFilter="1" hiddenColumns="1">
      <pane xSplit="1" ySplit="1" topLeftCell="B2" activePane="bottomRight" state="frozenSplit"/>
      <selection pane="bottomRight" activeCell="G1" sqref="G1"/>
      <rowBreaks count="1" manualBreakCount="1">
        <brk id="61" max="16383" man="1"/>
      </rowBreaks>
      <colBreaks count="1" manualBreakCount="1">
        <brk id="7" max="1048575" man="1"/>
      </colBreaks>
      <pageMargins left="0.7" right="0.7" top="0.75" bottom="0.75" header="0.3" footer="0.3"/>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A1:G261"/>
    </customSheetView>
  </customSheetViews>
  <mergeCells count="6">
    <mergeCell ref="A1:A2"/>
    <mergeCell ref="B1:B2"/>
    <mergeCell ref="C1:C2"/>
    <mergeCell ref="D1:D2"/>
    <mergeCell ref="AO122:AO123"/>
    <mergeCell ref="E1:G1"/>
  </mergeCells>
  <dataValidations count="1">
    <dataValidation allowBlank="1" showInputMessage="1" showErrorMessage="1" sqref="D30 D35"/>
  </dataValidations>
  <pageMargins left="0.23622047244094491" right="0.23622047244094491" top="0.74803149606299213" bottom="0.74803149606299213" header="0.31496062992125984" footer="0.31496062992125984"/>
  <pageSetup scale="66" orientation="portrait" r:id="rId1"/>
  <headerFooter>
    <oddHeader>&amp;C&amp;14Prioritized Approach Milestones for PCI DSS v.3.2</oddHeader>
    <oddFooter>&amp;L&amp;9PCI Security Standards Council®&amp;C&amp;9&amp;P&amp;R&amp;9PCI SSC Prioritized Approach for PCI DSS v.3.2 - May 2016</oddFooter>
  </headerFooter>
  <rowBreaks count="1" manualBreakCount="1">
    <brk id="44" max="16383" man="1"/>
  </rowBreaks>
  <colBreaks count="1" manualBreakCount="1">
    <brk id="7"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'Data Validation'!$A$2:$A$4</xm:f>
          </x14:formula1>
          <xm:sqref>C3:C277</xm:sqref>
        </x14:dataValidation>
        <x14:dataValidation type="list" allowBlank="1" showInputMessage="1" showErrorMessage="1">
          <x14:formula1>
            <xm:f>'Data Validation'!$C$2:$C$4</xm:f>
          </x14:formula1>
          <xm:sqref>E3:E277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8"/>
  <sheetViews>
    <sheetView zoomScaleNormal="100" workbookViewId="0">
      <pane ySplit="1" topLeftCell="A250" activePane="bottomLeft" state="frozen"/>
      <selection activeCell="T7" sqref="T7"/>
      <selection pane="bottomLeft" activeCell="T7" sqref="T7"/>
    </sheetView>
  </sheetViews>
  <sheetFormatPr defaultColWidth="9.140625" defaultRowHeight="15"/>
  <cols>
    <col min="1" max="6" width="4.28515625" style="91" bestFit="1" customWidth="1"/>
    <col min="7" max="7" width="7.7109375" style="91" bestFit="1" customWidth="1"/>
    <col min="8" max="13" width="8.85546875" style="91" bestFit="1" customWidth="1"/>
    <col min="14" max="14" width="7.7109375" style="91" bestFit="1" customWidth="1"/>
    <col min="15" max="15" width="3" style="91" customWidth="1"/>
    <col min="16" max="16" width="26.7109375" style="92" bestFit="1" customWidth="1"/>
    <col min="17" max="17" width="26.7109375" style="93" bestFit="1" customWidth="1"/>
    <col min="18" max="20" width="23.140625" style="93" bestFit="1" customWidth="1"/>
    <col min="21" max="21" width="26.7109375" style="93" bestFit="1" customWidth="1"/>
    <col min="22" max="23" width="20.140625" style="94" bestFit="1" customWidth="1"/>
    <col min="24" max="27" width="20.140625" style="95" bestFit="1" customWidth="1"/>
    <col min="28" max="33" width="24.28515625" style="95" bestFit="1" customWidth="1"/>
    <col min="34" max="39" width="27.28515625" style="11" customWidth="1"/>
    <col min="40" max="16384" width="9.140625" style="11"/>
  </cols>
  <sheetData>
    <row r="1" spans="1:33" ht="30">
      <c r="A1" s="266" t="s">
        <v>15</v>
      </c>
      <c r="B1" s="267" t="s">
        <v>16</v>
      </c>
      <c r="C1" s="268" t="s">
        <v>17</v>
      </c>
      <c r="D1" s="269" t="s">
        <v>18</v>
      </c>
      <c r="E1" s="270" t="s">
        <v>19</v>
      </c>
      <c r="F1" s="271" t="s">
        <v>20</v>
      </c>
      <c r="G1" s="272" t="s">
        <v>21</v>
      </c>
      <c r="H1" s="166" t="s">
        <v>120</v>
      </c>
      <c r="I1" s="166" t="s">
        <v>121</v>
      </c>
      <c r="J1" s="166" t="s">
        <v>122</v>
      </c>
      <c r="K1" s="166" t="s">
        <v>123</v>
      </c>
      <c r="L1" s="166" t="s">
        <v>124</v>
      </c>
      <c r="M1" s="167" t="s">
        <v>125</v>
      </c>
      <c r="N1" s="167" t="s">
        <v>21</v>
      </c>
      <c r="O1" s="167"/>
      <c r="P1" s="168" t="s">
        <v>88</v>
      </c>
      <c r="Q1" s="169" t="s">
        <v>89</v>
      </c>
      <c r="R1" s="169" t="s">
        <v>90</v>
      </c>
      <c r="S1" s="169" t="s">
        <v>91</v>
      </c>
      <c r="T1" s="169" t="s">
        <v>92</v>
      </c>
      <c r="U1" s="169" t="s">
        <v>93</v>
      </c>
      <c r="V1" s="170"/>
      <c r="W1" s="170"/>
      <c r="X1" s="171"/>
      <c r="Y1" s="171"/>
      <c r="Z1" s="171"/>
      <c r="AA1" s="171"/>
      <c r="AB1" s="171"/>
      <c r="AC1" s="171"/>
      <c r="AD1" s="171"/>
      <c r="AE1" s="171"/>
      <c r="AF1" s="171"/>
      <c r="AG1" s="171"/>
    </row>
    <row r="2" spans="1:33" ht="45">
      <c r="A2" s="64"/>
      <c r="B2" s="64"/>
      <c r="C2" s="64"/>
      <c r="D2" s="64"/>
      <c r="E2" s="64"/>
      <c r="F2" s="64"/>
      <c r="G2" s="64"/>
      <c r="H2" s="64"/>
      <c r="I2" s="64"/>
      <c r="J2" s="64"/>
      <c r="K2" s="64"/>
      <c r="L2" s="64"/>
      <c r="M2" s="273"/>
      <c r="N2" s="273"/>
      <c r="O2" s="265"/>
      <c r="P2" s="65" t="s">
        <v>94</v>
      </c>
      <c r="Q2" s="66" t="s">
        <v>95</v>
      </c>
      <c r="R2" s="66" t="s">
        <v>96</v>
      </c>
      <c r="S2" s="66" t="s">
        <v>97</v>
      </c>
      <c r="T2" s="66" t="s">
        <v>98</v>
      </c>
      <c r="U2" s="67" t="s">
        <v>99</v>
      </c>
      <c r="V2" s="68" t="s">
        <v>100</v>
      </c>
      <c r="W2" s="68" t="s">
        <v>101</v>
      </c>
      <c r="X2" s="68" t="s">
        <v>102</v>
      </c>
      <c r="Y2" s="68" t="s">
        <v>103</v>
      </c>
      <c r="Z2" s="68" t="s">
        <v>104</v>
      </c>
      <c r="AA2" s="68" t="s">
        <v>105</v>
      </c>
      <c r="AB2" s="68" t="s">
        <v>106</v>
      </c>
      <c r="AC2" s="68" t="s">
        <v>107</v>
      </c>
      <c r="AD2" s="68" t="s">
        <v>108</v>
      </c>
      <c r="AE2" s="68" t="s">
        <v>109</v>
      </c>
      <c r="AF2" s="68" t="s">
        <v>110</v>
      </c>
      <c r="AG2" s="68" t="s">
        <v>111</v>
      </c>
    </row>
    <row r="3" spans="1:33">
      <c r="A3" s="64"/>
      <c r="B3" s="64"/>
      <c r="C3" s="64"/>
      <c r="D3" s="64"/>
      <c r="E3" s="64"/>
      <c r="F3" s="64"/>
      <c r="G3" s="64"/>
      <c r="H3" s="64"/>
      <c r="I3" s="64"/>
      <c r="J3" s="64"/>
      <c r="K3" s="64"/>
      <c r="L3" s="64"/>
      <c r="M3" s="260"/>
      <c r="N3" s="260"/>
      <c r="O3" s="265"/>
      <c r="P3" s="70"/>
      <c r="Q3" s="71"/>
      <c r="R3" s="71"/>
      <c r="S3" s="71"/>
      <c r="T3" s="71"/>
      <c r="U3" s="72"/>
      <c r="V3" s="73"/>
      <c r="W3" s="73"/>
      <c r="X3" s="73"/>
      <c r="Y3" s="73"/>
      <c r="Z3" s="73"/>
      <c r="AA3" s="73"/>
      <c r="AB3" s="73"/>
      <c r="AC3" s="73"/>
      <c r="AD3" s="73"/>
      <c r="AE3" s="73"/>
      <c r="AF3" s="73"/>
      <c r="AG3" s="74"/>
    </row>
    <row r="4" spans="1:33">
      <c r="A4" s="85">
        <f>COUNTIFS('Prioritized Approach Milestones'!B4,"1",'Prioritized Approach Milestones'!C4,"yes")</f>
        <v>0</v>
      </c>
      <c r="B4" s="90">
        <f>COUNTIFS('Prioritized Approach Milestones'!B4,"2",'Prioritized Approach Milestones'!C4,"yes")</f>
        <v>0</v>
      </c>
      <c r="C4" s="86">
        <f>COUNTIFS('Prioritized Approach Milestones'!B4,"3",'Prioritized Approach Milestones'!C4,"yes")</f>
        <v>0</v>
      </c>
      <c r="D4" s="87">
        <f>COUNTIFS('Prioritized Approach Milestones'!B4,"4",'Prioritized Approach Milestones'!C4,"yes")</f>
        <v>0</v>
      </c>
      <c r="E4" s="88">
        <f>COUNTIFS('Prioritized Approach Milestones'!B4,"5",'Prioritized Approach Milestones'!C4,"yes")</f>
        <v>0</v>
      </c>
      <c r="F4" s="89">
        <f>COUNTIFS('Prioritized Approach Milestones'!B4,"6",'Prioritized Approach Milestones'!C4,"yes")</f>
        <v>0</v>
      </c>
      <c r="G4" s="274">
        <f t="shared" ref="G4:G36" si="0">SUM(A4:F4)</f>
        <v>0</v>
      </c>
      <c r="H4" s="172">
        <f>COUNTIFS('Prioritized Approach Milestones'!B4,"1",'Prioritized Approach Milestones'!C4,"N/A")</f>
        <v>0</v>
      </c>
      <c r="I4" s="172">
        <f>COUNTIFS('Prioritized Approach Milestones'!B4,"2",'Prioritized Approach Milestones'!C4,"N/A")</f>
        <v>0</v>
      </c>
      <c r="J4" s="172">
        <f>COUNTIFS('Prioritized Approach Milestones'!B4,"3",'Prioritized Approach Milestones'!C4,"N/A")</f>
        <v>0</v>
      </c>
      <c r="K4" s="172">
        <f>COUNTIFS('Prioritized Approach Milestones'!B4,"4",'Prioritized Approach Milestones'!C4,"N/A")</f>
        <v>0</v>
      </c>
      <c r="L4" s="172">
        <f>COUNTIFS('Prioritized Approach Milestones'!B4,"5",'Prioritized Approach Milestones'!C4,"N/A")</f>
        <v>0</v>
      </c>
      <c r="M4" s="172">
        <f>COUNTIFS('Prioritized Approach Milestones'!B4,"6",'Prioritized Approach Milestones'!C4,"N/A")</f>
        <v>0</v>
      </c>
      <c r="N4" s="260">
        <f t="shared" ref="N4:N67" si="1">SUM(H4:M4)</f>
        <v>0</v>
      </c>
      <c r="O4" s="279"/>
      <c r="P4" s="75" t="str">
        <f>IF('Prioritized Approach Milestones'!$B4=1,'Prioritized Approach Milestones'!$F4,"")</f>
        <v/>
      </c>
      <c r="Q4" s="75" t="str">
        <f>IF('Prioritized Approach Milestones'!$B4=2,'Prioritized Approach Milestones'!$F4,"")</f>
        <v/>
      </c>
      <c r="R4" s="75" t="str">
        <f>IF('Prioritized Approach Milestones'!$B4=3,'Prioritized Approach Milestones'!$F4,"")</f>
        <v/>
      </c>
      <c r="S4" s="75" t="str">
        <f>IF('Prioritized Approach Milestones'!$B4=4,'Prioritized Approach Milestones'!$F4,"")</f>
        <v/>
      </c>
      <c r="T4" s="75" t="str">
        <f>IF('Prioritized Approach Milestones'!$B4=5,'Prioritized Approach Milestones'!$F4,"")</f>
        <v/>
      </c>
      <c r="U4" s="76" t="str">
        <f>IF('Prioritized Approach Milestones'!$B4=6,'Prioritized Approach Milestones'!$F4,"")</f>
        <v/>
      </c>
      <c r="V4" s="77" t="str">
        <f>IF(AND('Prioritized Approach Milestones'!C4="Yes",'Prioritized Approach Milestones'!F4=""),"CORRECT",IF('Prioritized Approach Milestones'!C4="No","CORRECT",IF('Prioritized Approach Milestones'!B4=1,"ERROR 1","N/A")))</f>
        <v>N/A</v>
      </c>
      <c r="W4" s="77" t="str">
        <f>IF(AND('Prioritized Approach Milestones'!C4="Yes",'Prioritized Approach Milestones'!F4=""),"CORRECT",IF('Prioritized Approach Milestones'!C4="No","CORRECT",IF('Prioritized Approach Milestones'!B4=2,"ERROR 1","N/A")))</f>
        <v>N/A</v>
      </c>
      <c r="X4" s="77" t="str">
        <f>IF(AND('Prioritized Approach Milestones'!C4="Yes",'Prioritized Approach Milestones'!F4=""),"CORRECT",IF('Prioritized Approach Milestones'!C4="No","CORRECT",IF('Prioritized Approach Milestones'!B4=3,"ERROR 1","N/A")))</f>
        <v>N/A</v>
      </c>
      <c r="Y4" s="77" t="str">
        <f>IF(AND('Prioritized Approach Milestones'!C4="Yes",'Prioritized Approach Milestones'!F4=""),"CORRECT",IF('Prioritized Approach Milestones'!C4="No","CORRECT",IF('Prioritized Approach Milestones'!B4=4,"ERROR 1","N/A")))</f>
        <v>N/A</v>
      </c>
      <c r="Z4" s="77" t="str">
        <f>IF(AND('Prioritized Approach Milestones'!C4="Yes",'Prioritized Approach Milestones'!F4=""),"CORRECT",IF('Prioritized Approach Milestones'!C4="No","CORRECT",IF('Prioritized Approach Milestones'!B4=5,"ERROR 1","N/A")))</f>
        <v>N/A</v>
      </c>
      <c r="AA4" s="77" t="str">
        <f>IF(AND('Prioritized Approach Milestones'!C4="Yes",'Prioritized Approach Milestones'!F4=""),"CORRECT",IF('Prioritized Approach Milestones'!C4="No","CORRECT",IF('Prioritized Approach Milestones'!B4=6,"ERROR 1","N/A")))</f>
        <v>N/A</v>
      </c>
      <c r="AB4" s="69" t="str">
        <f>IF(AND('Prioritized Approach Milestones'!C4="No",'Prioritized Approach Milestones'!F4=""),IF('Prioritized Approach Milestones'!B4=1,"ERROR 2","N/A"),"CORRECT")</f>
        <v>CORRECT</v>
      </c>
      <c r="AC4" s="69" t="str">
        <f>IF(AND('Prioritized Approach Milestones'!C4="No",'Prioritized Approach Milestones'!F4=""),IF('Prioritized Approach Milestones'!B4=2,"ERROR 2","N/A"),"CORRECT")</f>
        <v>CORRECT</v>
      </c>
      <c r="AD4" s="69" t="str">
        <f>IF(AND('Prioritized Approach Milestones'!C4="No",'Prioritized Approach Milestones'!F4=""),IF('Prioritized Approach Milestones'!B4=3,"ERROR 2","N/A"),"CORRECT")</f>
        <v>CORRECT</v>
      </c>
      <c r="AE4" s="69" t="str">
        <f>IF(AND('Prioritized Approach Milestones'!C4="No",'Prioritized Approach Milestones'!F4=""),IF('Prioritized Approach Milestones'!B4=4,"ERROR 2","N/A"),"CORRECT")</f>
        <v>CORRECT</v>
      </c>
      <c r="AF4" s="69" t="str">
        <f>IF(AND('Prioritized Approach Milestones'!C4="No",'Prioritized Approach Milestones'!F4=""),IF('Prioritized Approach Milestones'!B4=5,"ERROR 2","N/A"),"CORRECT")</f>
        <v>CORRECT</v>
      </c>
      <c r="AG4" s="78" t="str">
        <f>IF(AND('Prioritized Approach Milestones'!C4="No",'Prioritized Approach Milestones'!F4=""),IF('Prioritized Approach Milestones'!B4=6,"ERROR 2","N/A"),"CORRECT")</f>
        <v>CORRECT</v>
      </c>
    </row>
    <row r="5" spans="1:33">
      <c r="A5" s="85">
        <f>COUNTIFS('Prioritized Approach Milestones'!B5,"1",'Prioritized Approach Milestones'!C5,"yes")</f>
        <v>0</v>
      </c>
      <c r="B5" s="90">
        <f>COUNTIFS('Prioritized Approach Milestones'!B5,"2",'Prioritized Approach Milestones'!C5,"yes")</f>
        <v>0</v>
      </c>
      <c r="C5" s="86">
        <f>COUNTIFS('Prioritized Approach Milestones'!B5,"3",'Prioritized Approach Milestones'!C5,"yes")</f>
        <v>0</v>
      </c>
      <c r="D5" s="87">
        <f>COUNTIFS('Prioritized Approach Milestones'!B5,"4",'Prioritized Approach Milestones'!C5,"yes")</f>
        <v>0</v>
      </c>
      <c r="E5" s="88">
        <f>COUNTIFS('Prioritized Approach Milestones'!B5,"5",'Prioritized Approach Milestones'!C5,"yes")</f>
        <v>0</v>
      </c>
      <c r="F5" s="89">
        <f>COUNTIFS('Prioritized Approach Milestones'!B5,"6",'Prioritized Approach Milestones'!C5,"yes")</f>
        <v>0</v>
      </c>
      <c r="G5" s="274">
        <f t="shared" si="0"/>
        <v>0</v>
      </c>
      <c r="H5" s="172">
        <f>COUNTIFS('Prioritized Approach Milestones'!B5,"1",'Prioritized Approach Milestones'!C5,"N/A")</f>
        <v>0</v>
      </c>
      <c r="I5" s="172">
        <f>COUNTIFS('Prioritized Approach Milestones'!B5,"2",'Prioritized Approach Milestones'!C5,"N/A")</f>
        <v>0</v>
      </c>
      <c r="J5" s="172">
        <f>COUNTIFS('Prioritized Approach Milestones'!B5,"3",'Prioritized Approach Milestones'!C5,"N/A")</f>
        <v>0</v>
      </c>
      <c r="K5" s="172">
        <f>COUNTIFS('Prioritized Approach Milestones'!B5,"4",'Prioritized Approach Milestones'!C5,"N/A")</f>
        <v>0</v>
      </c>
      <c r="L5" s="172">
        <f>COUNTIFS('Prioritized Approach Milestones'!B5,"5",'Prioritized Approach Milestones'!C5,"N/A")</f>
        <v>0</v>
      </c>
      <c r="M5" s="172">
        <f>COUNTIFS('Prioritized Approach Milestones'!B5,"6",'Prioritized Approach Milestones'!C5,"N/A")</f>
        <v>0</v>
      </c>
      <c r="N5" s="260">
        <f t="shared" si="1"/>
        <v>0</v>
      </c>
      <c r="O5" s="279"/>
      <c r="P5" s="75" t="str">
        <f>IF('Prioritized Approach Milestones'!$B5=1,'Prioritized Approach Milestones'!$F5,"")</f>
        <v/>
      </c>
      <c r="Q5" s="75" t="str">
        <f>IF('Prioritized Approach Milestones'!$B5=2,'Prioritized Approach Milestones'!$F5,"")</f>
        <v/>
      </c>
      <c r="R5" s="75" t="str">
        <f>IF('Prioritized Approach Milestones'!$B5=3,'Prioritized Approach Milestones'!$F5,"")</f>
        <v/>
      </c>
      <c r="S5" s="75" t="str">
        <f>IF('Prioritized Approach Milestones'!$B5=4,'Prioritized Approach Milestones'!$F5,"")</f>
        <v/>
      </c>
      <c r="T5" s="75" t="str">
        <f>IF('Prioritized Approach Milestones'!$B5=5,'Prioritized Approach Milestones'!$F5,"")</f>
        <v/>
      </c>
      <c r="U5" s="76">
        <f>IF('Prioritized Approach Milestones'!$B5=6,'Prioritized Approach Milestones'!$F5,"")</f>
        <v>0</v>
      </c>
      <c r="V5" s="77" t="str">
        <f>IF(AND('Prioritized Approach Milestones'!C5="Yes",'Prioritized Approach Milestones'!F5=""),"CORRECT",IF('Prioritized Approach Milestones'!C5="No","CORRECT",IF('Prioritized Approach Milestones'!B5=1,"ERROR 1","N/A")))</f>
        <v>N/A</v>
      </c>
      <c r="W5" s="77" t="str">
        <f>IF(AND('Prioritized Approach Milestones'!C5="Yes",'Prioritized Approach Milestones'!F5=""),"CORRECT",IF('Prioritized Approach Milestones'!C5="No","CORRECT",IF('Prioritized Approach Milestones'!B5=2,"ERROR 1","N/A")))</f>
        <v>N/A</v>
      </c>
      <c r="X5" s="77" t="str">
        <f>IF(AND('Prioritized Approach Milestones'!C5="Yes",'Prioritized Approach Milestones'!F5=""),"CORRECT",IF('Prioritized Approach Milestones'!C5="No","CORRECT",IF('Prioritized Approach Milestones'!B5=3,"ERROR 1","N/A")))</f>
        <v>N/A</v>
      </c>
      <c r="Y5" s="77" t="str">
        <f>IF(AND('Prioritized Approach Milestones'!C5="Yes",'Prioritized Approach Milestones'!F5=""),"CORRECT",IF('Prioritized Approach Milestones'!C5="No","CORRECT",IF('Prioritized Approach Milestones'!B5=4,"ERROR 1","N/A")))</f>
        <v>N/A</v>
      </c>
      <c r="Z5" s="77" t="str">
        <f>IF(AND('Prioritized Approach Milestones'!C5="Yes",'Prioritized Approach Milestones'!F5=""),"CORRECT",IF('Prioritized Approach Milestones'!C5="No","CORRECT",IF('Prioritized Approach Milestones'!B5=5,"ERROR 1","N/A")))</f>
        <v>N/A</v>
      </c>
      <c r="AA5" s="77" t="str">
        <f>IF(AND('Prioritized Approach Milestones'!C5="Yes",'Prioritized Approach Milestones'!F5=""),"CORRECT",IF('Prioritized Approach Milestones'!C5="No","CORRECT",IF('Prioritized Approach Milestones'!B5=6,"ERROR 1","N/A")))</f>
        <v>ERROR 1</v>
      </c>
      <c r="AB5" s="69" t="str">
        <f>IF(AND('Prioritized Approach Milestones'!C5="No",'Prioritized Approach Milestones'!F5=""),IF('Prioritized Approach Milestones'!B5=1,"ERROR 2","N/A"),"CORRECT")</f>
        <v>CORRECT</v>
      </c>
      <c r="AC5" s="69" t="str">
        <f>IF(AND('Prioritized Approach Milestones'!C5="No",'Prioritized Approach Milestones'!F5=""),IF('Prioritized Approach Milestones'!B5=2,"ERROR 2","N/A"),"CORRECT")</f>
        <v>CORRECT</v>
      </c>
      <c r="AD5" s="69" t="str">
        <f>IF(AND('Prioritized Approach Milestones'!C5="No",'Prioritized Approach Milestones'!F5=""),IF('Prioritized Approach Milestones'!B5=3,"ERROR 2","N/A"),"CORRECT")</f>
        <v>CORRECT</v>
      </c>
      <c r="AE5" s="69" t="str">
        <f>IF(AND('Prioritized Approach Milestones'!C5="No",'Prioritized Approach Milestones'!F5=""),IF('Prioritized Approach Milestones'!B5=4,"ERROR 2","N/A"),"CORRECT")</f>
        <v>CORRECT</v>
      </c>
      <c r="AF5" s="69" t="str">
        <f>IF(AND('Prioritized Approach Milestones'!C5="No",'Prioritized Approach Milestones'!F5=""),IF('Prioritized Approach Milestones'!B5=5,"ERROR 2","N/A"),"CORRECT")</f>
        <v>CORRECT</v>
      </c>
      <c r="AG5" s="78" t="str">
        <f>IF(AND('Prioritized Approach Milestones'!C5="No",'Prioritized Approach Milestones'!F5=""),IF('Prioritized Approach Milestones'!B5=6,"ERROR 2","N/A"),"CORRECT")</f>
        <v>CORRECT</v>
      </c>
    </row>
    <row r="6" spans="1:33">
      <c r="A6" s="85">
        <f>COUNTIFS('Prioritized Approach Milestones'!B6,"1",'Prioritized Approach Milestones'!C6,"yes")</f>
        <v>0</v>
      </c>
      <c r="B6" s="90">
        <f>COUNTIFS('Prioritized Approach Milestones'!B6,"2",'Prioritized Approach Milestones'!C6,"yes")</f>
        <v>0</v>
      </c>
      <c r="C6" s="86">
        <f>COUNTIFS('Prioritized Approach Milestones'!B6,"3",'Prioritized Approach Milestones'!C6,"yes")</f>
        <v>0</v>
      </c>
      <c r="D6" s="87">
        <f>COUNTIFS('Prioritized Approach Milestones'!B6,"4",'Prioritized Approach Milestones'!C6,"yes")</f>
        <v>0</v>
      </c>
      <c r="E6" s="88">
        <f>COUNTIFS('Prioritized Approach Milestones'!B6,"5",'Prioritized Approach Milestones'!C6,"yes")</f>
        <v>0</v>
      </c>
      <c r="F6" s="89">
        <f>COUNTIFS('Prioritized Approach Milestones'!B6,"6",'Prioritized Approach Milestones'!C6,"yes")</f>
        <v>0</v>
      </c>
      <c r="G6" s="274">
        <f t="shared" si="0"/>
        <v>0</v>
      </c>
      <c r="H6" s="172">
        <f>COUNTIFS('Prioritized Approach Milestones'!B6,"1",'Prioritized Approach Milestones'!C6,"N/A")</f>
        <v>0</v>
      </c>
      <c r="I6" s="172">
        <f>COUNTIFS('Prioritized Approach Milestones'!B6,"2",'Prioritized Approach Milestones'!C6,"N/A")</f>
        <v>0</v>
      </c>
      <c r="J6" s="172">
        <f>COUNTIFS('Prioritized Approach Milestones'!B6,"3",'Prioritized Approach Milestones'!C6,"N/A")</f>
        <v>0</v>
      </c>
      <c r="K6" s="172">
        <f>COUNTIFS('Prioritized Approach Milestones'!B6,"4",'Prioritized Approach Milestones'!C6,"N/A")</f>
        <v>0</v>
      </c>
      <c r="L6" s="172">
        <f>COUNTIFS('Prioritized Approach Milestones'!B6,"5",'Prioritized Approach Milestones'!C6,"N/A")</f>
        <v>0</v>
      </c>
      <c r="M6" s="172">
        <f>COUNTIFS('Prioritized Approach Milestones'!B6,"6",'Prioritized Approach Milestones'!C6,"N/A")</f>
        <v>0</v>
      </c>
      <c r="N6" s="260">
        <f t="shared" si="1"/>
        <v>0</v>
      </c>
      <c r="O6" s="279"/>
      <c r="P6" s="75">
        <f>IF('Prioritized Approach Milestones'!$B6=1,'Prioritized Approach Milestones'!$F6,"")</f>
        <v>0</v>
      </c>
      <c r="Q6" s="75" t="str">
        <f>IF('Prioritized Approach Milestones'!$B6=2,'Prioritized Approach Milestones'!$F6,"")</f>
        <v/>
      </c>
      <c r="R6" s="75" t="str">
        <f>IF('Prioritized Approach Milestones'!$B6=3,'Prioritized Approach Milestones'!$F6,"")</f>
        <v/>
      </c>
      <c r="S6" s="75" t="str">
        <f>IF('Prioritized Approach Milestones'!$B6=4,'Prioritized Approach Milestones'!$F6,"")</f>
        <v/>
      </c>
      <c r="T6" s="75" t="str">
        <f>IF('Prioritized Approach Milestones'!$B6=5,'Prioritized Approach Milestones'!$F6,"")</f>
        <v/>
      </c>
      <c r="U6" s="76" t="str">
        <f>IF('Prioritized Approach Milestones'!$B6=6,'Prioritized Approach Milestones'!$F6,"")</f>
        <v/>
      </c>
      <c r="V6" s="77" t="str">
        <f>IF(AND('Prioritized Approach Milestones'!C6="Yes",'Prioritized Approach Milestones'!F6=""),"CORRECT",IF('Prioritized Approach Milestones'!C6="No","CORRECT",IF('Prioritized Approach Milestones'!B6=1,"ERROR 1","N/A")))</f>
        <v>ERROR 1</v>
      </c>
      <c r="W6" s="77" t="str">
        <f>IF(AND('Prioritized Approach Milestones'!C6="Yes",'Prioritized Approach Milestones'!F6=""),"CORRECT",IF('Prioritized Approach Milestones'!C6="No","CORRECT",IF('Prioritized Approach Milestones'!B6=2,"ERROR 1","N/A")))</f>
        <v>N/A</v>
      </c>
      <c r="X6" s="77" t="str">
        <f>IF(AND('Prioritized Approach Milestones'!C6="Yes",'Prioritized Approach Milestones'!F6=""),"CORRECT",IF('Prioritized Approach Milestones'!C6="No","CORRECT",IF('Prioritized Approach Milestones'!B6=3,"ERROR 1","N/A")))</f>
        <v>N/A</v>
      </c>
      <c r="Y6" s="77" t="str">
        <f>IF(AND('Prioritized Approach Milestones'!C6="Yes",'Prioritized Approach Milestones'!F6=""),"CORRECT",IF('Prioritized Approach Milestones'!C6="No","CORRECT",IF('Prioritized Approach Milestones'!B6=4,"ERROR 1","N/A")))</f>
        <v>N/A</v>
      </c>
      <c r="Z6" s="77" t="str">
        <f>IF(AND('Prioritized Approach Milestones'!C6="Yes",'Prioritized Approach Milestones'!F6=""),"CORRECT",IF('Prioritized Approach Milestones'!C6="No","CORRECT",IF('Prioritized Approach Milestones'!B6=5,"ERROR 1","N/A")))</f>
        <v>N/A</v>
      </c>
      <c r="AA6" s="77" t="str">
        <f>IF(AND('Prioritized Approach Milestones'!C6="Yes",'Prioritized Approach Milestones'!F6=""),"CORRECT",IF('Prioritized Approach Milestones'!C6="No","CORRECT",IF('Prioritized Approach Milestones'!B6=6,"ERROR 1","N/A")))</f>
        <v>N/A</v>
      </c>
      <c r="AB6" s="69" t="str">
        <f>IF(AND('Prioritized Approach Milestones'!C6="No",'Prioritized Approach Milestones'!F6=""),IF('Prioritized Approach Milestones'!B6=1,"ERROR 2","N/A"),"CORRECT")</f>
        <v>CORRECT</v>
      </c>
      <c r="AC6" s="69" t="str">
        <f>IF(AND('Prioritized Approach Milestones'!C6="No",'Prioritized Approach Milestones'!F6=""),IF('Prioritized Approach Milestones'!B6=2,"ERROR 2","N/A"),"CORRECT")</f>
        <v>CORRECT</v>
      </c>
      <c r="AD6" s="69" t="str">
        <f>IF(AND('Prioritized Approach Milestones'!C6="No",'Prioritized Approach Milestones'!F6=""),IF('Prioritized Approach Milestones'!B6=3,"ERROR 2","N/A"),"CORRECT")</f>
        <v>CORRECT</v>
      </c>
      <c r="AE6" s="69" t="str">
        <f>IF(AND('Prioritized Approach Milestones'!C6="No",'Prioritized Approach Milestones'!F6=""),IF('Prioritized Approach Milestones'!B6=4,"ERROR 2","N/A"),"CORRECT")</f>
        <v>CORRECT</v>
      </c>
      <c r="AF6" s="69" t="str">
        <f>IF(AND('Prioritized Approach Milestones'!C6="No",'Prioritized Approach Milestones'!F6=""),IF('Prioritized Approach Milestones'!B6=5,"ERROR 2","N/A"),"CORRECT")</f>
        <v>CORRECT</v>
      </c>
      <c r="AG6" s="78" t="str">
        <f>IF(AND('Prioritized Approach Milestones'!C6="No",'Prioritized Approach Milestones'!F6=""),IF('Prioritized Approach Milestones'!B6=6,"ERROR 2","N/A"),"CORRECT")</f>
        <v>CORRECT</v>
      </c>
    </row>
    <row r="7" spans="1:33">
      <c r="A7" s="85">
        <f>COUNTIFS('Prioritized Approach Milestones'!B7,"1",'Prioritized Approach Milestones'!C7,"yes")</f>
        <v>0</v>
      </c>
      <c r="B7" s="90">
        <f>COUNTIFS('Prioritized Approach Milestones'!B7,"2",'Prioritized Approach Milestones'!C7,"yes")</f>
        <v>0</v>
      </c>
      <c r="C7" s="86">
        <f>COUNTIFS('Prioritized Approach Milestones'!B7,"3",'Prioritized Approach Milestones'!C7,"yes")</f>
        <v>0</v>
      </c>
      <c r="D7" s="87">
        <f>COUNTIFS('Prioritized Approach Milestones'!B7,"4",'Prioritized Approach Milestones'!C7,"yes")</f>
        <v>0</v>
      </c>
      <c r="E7" s="88">
        <f>COUNTIFS('Prioritized Approach Milestones'!B7,"5",'Prioritized Approach Milestones'!C7,"yes")</f>
        <v>0</v>
      </c>
      <c r="F7" s="89">
        <f>COUNTIFS('Prioritized Approach Milestones'!B7,"6",'Prioritized Approach Milestones'!C7,"yes")</f>
        <v>0</v>
      </c>
      <c r="G7" s="274">
        <f t="shared" si="0"/>
        <v>0</v>
      </c>
      <c r="H7" s="172">
        <f>COUNTIFS('Prioritized Approach Milestones'!B7,"1",'Prioritized Approach Milestones'!C7,"N/A")</f>
        <v>0</v>
      </c>
      <c r="I7" s="172">
        <f>COUNTIFS('Prioritized Approach Milestones'!B7,"2",'Prioritized Approach Milestones'!C7,"N/A")</f>
        <v>0</v>
      </c>
      <c r="J7" s="172">
        <f>COUNTIFS('Prioritized Approach Milestones'!B7,"3",'Prioritized Approach Milestones'!C7,"N/A")</f>
        <v>0</v>
      </c>
      <c r="K7" s="172">
        <f>COUNTIFS('Prioritized Approach Milestones'!B7,"4",'Prioritized Approach Milestones'!C7,"N/A")</f>
        <v>0</v>
      </c>
      <c r="L7" s="172">
        <f>COUNTIFS('Prioritized Approach Milestones'!B7,"5",'Prioritized Approach Milestones'!C7,"N/A")</f>
        <v>0</v>
      </c>
      <c r="M7" s="172">
        <f>COUNTIFS('Prioritized Approach Milestones'!B7,"6",'Prioritized Approach Milestones'!C7,"N/A")</f>
        <v>0</v>
      </c>
      <c r="N7" s="260">
        <f t="shared" si="1"/>
        <v>0</v>
      </c>
      <c r="O7" s="279"/>
      <c r="P7" s="75">
        <f>IF('Prioritized Approach Milestones'!$B7=1,'Prioritized Approach Milestones'!$F7,"")</f>
        <v>0</v>
      </c>
      <c r="Q7" s="75" t="str">
        <f>IF('Prioritized Approach Milestones'!$B7=2,'Prioritized Approach Milestones'!$F7,"")</f>
        <v/>
      </c>
      <c r="R7" s="75" t="str">
        <f>IF('Prioritized Approach Milestones'!$B7=3,'Prioritized Approach Milestones'!$F7,"")</f>
        <v/>
      </c>
      <c r="S7" s="75" t="str">
        <f>IF('Prioritized Approach Milestones'!$B7=4,'Prioritized Approach Milestones'!$F7,"")</f>
        <v/>
      </c>
      <c r="T7" s="75" t="str">
        <f>IF('Prioritized Approach Milestones'!$B7=5,'Prioritized Approach Milestones'!$F7,"")</f>
        <v/>
      </c>
      <c r="U7" s="76" t="str">
        <f>IF('Prioritized Approach Milestones'!$B7=6,'Prioritized Approach Milestones'!$F7,"")</f>
        <v/>
      </c>
      <c r="V7" s="77" t="str">
        <f>IF(AND('Prioritized Approach Milestones'!C7="Yes",'Prioritized Approach Milestones'!F7=""),"CORRECT",IF('Prioritized Approach Milestones'!C7="No","CORRECT",IF('Prioritized Approach Milestones'!B7=1,"ERROR 1","N/A")))</f>
        <v>ERROR 1</v>
      </c>
      <c r="W7" s="77" t="str">
        <f>IF(AND('Prioritized Approach Milestones'!C7="Yes",'Prioritized Approach Milestones'!F7=""),"CORRECT",IF('Prioritized Approach Milestones'!C7="No","CORRECT",IF('Prioritized Approach Milestones'!B7=2,"ERROR 1","N/A")))</f>
        <v>N/A</v>
      </c>
      <c r="X7" s="77" t="str">
        <f>IF(AND('Prioritized Approach Milestones'!C7="Yes",'Prioritized Approach Milestones'!F7=""),"CORRECT",IF('Prioritized Approach Milestones'!C7="No","CORRECT",IF('Prioritized Approach Milestones'!B7=3,"ERROR 1","N/A")))</f>
        <v>N/A</v>
      </c>
      <c r="Y7" s="77" t="str">
        <f>IF(AND('Prioritized Approach Milestones'!C7="Yes",'Prioritized Approach Milestones'!F7=""),"CORRECT",IF('Prioritized Approach Milestones'!C7="No","CORRECT",IF('Prioritized Approach Milestones'!B7=4,"ERROR 1","N/A")))</f>
        <v>N/A</v>
      </c>
      <c r="Z7" s="77" t="str">
        <f>IF(AND('Prioritized Approach Milestones'!C7="Yes",'Prioritized Approach Milestones'!F7=""),"CORRECT",IF('Prioritized Approach Milestones'!C7="No","CORRECT",IF('Prioritized Approach Milestones'!B7=5,"ERROR 1","N/A")))</f>
        <v>N/A</v>
      </c>
      <c r="AA7" s="77" t="str">
        <f>IF(AND('Prioritized Approach Milestones'!C7="Yes",'Prioritized Approach Milestones'!F7=""),"CORRECT",IF('Prioritized Approach Milestones'!C7="No","CORRECT",IF('Prioritized Approach Milestones'!B7=6,"ERROR 1","N/A")))</f>
        <v>N/A</v>
      </c>
      <c r="AB7" s="69" t="str">
        <f>IF(AND('Prioritized Approach Milestones'!C7="No",'Prioritized Approach Milestones'!F7=""),IF('Prioritized Approach Milestones'!B7=1,"ERROR 2","N/A"),"CORRECT")</f>
        <v>CORRECT</v>
      </c>
      <c r="AC7" s="69" t="str">
        <f>IF(AND('Prioritized Approach Milestones'!C7="No",'Prioritized Approach Milestones'!F7=""),IF('Prioritized Approach Milestones'!B7=2,"ERROR 2","N/A"),"CORRECT")</f>
        <v>CORRECT</v>
      </c>
      <c r="AD7" s="69" t="str">
        <f>IF(AND('Prioritized Approach Milestones'!C7="No",'Prioritized Approach Milestones'!F7=""),IF('Prioritized Approach Milestones'!B7=3,"ERROR 2","N/A"),"CORRECT")</f>
        <v>CORRECT</v>
      </c>
      <c r="AE7" s="69" t="str">
        <f>IF(AND('Prioritized Approach Milestones'!C7="No",'Prioritized Approach Milestones'!F7=""),IF('Prioritized Approach Milestones'!B7=4,"ERROR 2","N/A"),"CORRECT")</f>
        <v>CORRECT</v>
      </c>
      <c r="AF7" s="69" t="str">
        <f>IF(AND('Prioritized Approach Milestones'!C7="No",'Prioritized Approach Milestones'!F7=""),IF('Prioritized Approach Milestones'!B7=5,"ERROR 2","N/A"),"CORRECT")</f>
        <v>CORRECT</v>
      </c>
      <c r="AG7" s="78" t="str">
        <f>IF(AND('Prioritized Approach Milestones'!C7="No",'Prioritized Approach Milestones'!F7=""),IF('Prioritized Approach Milestones'!B7=6,"ERROR 2","N/A"),"CORRECT")</f>
        <v>CORRECT</v>
      </c>
    </row>
    <row r="8" spans="1:33">
      <c r="A8" s="85">
        <f>COUNTIFS('Prioritized Approach Milestones'!B8,"1",'Prioritized Approach Milestones'!C8,"yes")</f>
        <v>0</v>
      </c>
      <c r="B8" s="90">
        <f>COUNTIFS('Prioritized Approach Milestones'!B8,"2",'Prioritized Approach Milestones'!C8,"yes")</f>
        <v>0</v>
      </c>
      <c r="C8" s="86">
        <f>COUNTIFS('Prioritized Approach Milestones'!B8,"3",'Prioritized Approach Milestones'!C8,"yes")</f>
        <v>0</v>
      </c>
      <c r="D8" s="87">
        <f>COUNTIFS('Prioritized Approach Milestones'!B8,"4",'Prioritized Approach Milestones'!C8,"yes")</f>
        <v>0</v>
      </c>
      <c r="E8" s="88">
        <f>COUNTIFS('Prioritized Approach Milestones'!B8,"5",'Prioritized Approach Milestones'!C8,"yes")</f>
        <v>0</v>
      </c>
      <c r="F8" s="89">
        <f>COUNTIFS('Prioritized Approach Milestones'!B8,"6",'Prioritized Approach Milestones'!C8,"yes")</f>
        <v>0</v>
      </c>
      <c r="G8" s="274">
        <f t="shared" si="0"/>
        <v>0</v>
      </c>
      <c r="H8" s="172">
        <f>COUNTIFS('Prioritized Approach Milestones'!B8,"1",'Prioritized Approach Milestones'!C8,"N/A")</f>
        <v>0</v>
      </c>
      <c r="I8" s="172">
        <f>COUNTIFS('Prioritized Approach Milestones'!B8,"2",'Prioritized Approach Milestones'!C8,"N/A")</f>
        <v>0</v>
      </c>
      <c r="J8" s="172">
        <f>COUNTIFS('Prioritized Approach Milestones'!B8,"3",'Prioritized Approach Milestones'!C8,"N/A")</f>
        <v>0</v>
      </c>
      <c r="K8" s="172">
        <f>COUNTIFS('Prioritized Approach Milestones'!B8,"4",'Prioritized Approach Milestones'!C8,"N/A")</f>
        <v>0</v>
      </c>
      <c r="L8" s="172">
        <f>COUNTIFS('Prioritized Approach Milestones'!B8,"5",'Prioritized Approach Milestones'!C8,"N/A")</f>
        <v>0</v>
      </c>
      <c r="M8" s="172">
        <f>COUNTIFS('Prioritized Approach Milestones'!B8,"6",'Prioritized Approach Milestones'!C8,"N/A")</f>
        <v>0</v>
      </c>
      <c r="N8" s="260">
        <f t="shared" si="1"/>
        <v>0</v>
      </c>
      <c r="O8" s="279"/>
      <c r="P8" s="75" t="str">
        <f>IF('Prioritized Approach Milestones'!$B8=1,'Prioritized Approach Milestones'!$F8,"")</f>
        <v/>
      </c>
      <c r="Q8" s="75">
        <f>IF('Prioritized Approach Milestones'!$B8=2,'Prioritized Approach Milestones'!$F8,"")</f>
        <v>0</v>
      </c>
      <c r="R8" s="75" t="str">
        <f>IF('Prioritized Approach Milestones'!$B8=3,'Prioritized Approach Milestones'!$F8,"")</f>
        <v/>
      </c>
      <c r="S8" s="75" t="str">
        <f>IF('Prioritized Approach Milestones'!$B8=4,'Prioritized Approach Milestones'!$F8,"")</f>
        <v/>
      </c>
      <c r="T8" s="75" t="str">
        <f>IF('Prioritized Approach Milestones'!$B8=5,'Prioritized Approach Milestones'!$F8,"")</f>
        <v/>
      </c>
      <c r="U8" s="76" t="str">
        <f>IF('Prioritized Approach Milestones'!$B8=6,'Prioritized Approach Milestones'!$F8,"")</f>
        <v/>
      </c>
      <c r="V8" s="77" t="str">
        <f>IF(AND('Prioritized Approach Milestones'!C8="Yes",'Prioritized Approach Milestones'!F8=""),"CORRECT",IF('Prioritized Approach Milestones'!C8="No","CORRECT",IF('Prioritized Approach Milestones'!B8=1,"ERROR 1","N/A")))</f>
        <v>N/A</v>
      </c>
      <c r="W8" s="77" t="str">
        <f>IF(AND('Prioritized Approach Milestones'!C8="Yes",'Prioritized Approach Milestones'!F8=""),"CORRECT",IF('Prioritized Approach Milestones'!C8="No","CORRECT",IF('Prioritized Approach Milestones'!B8=2,"ERROR 1","N/A")))</f>
        <v>ERROR 1</v>
      </c>
      <c r="X8" s="77" t="str">
        <f>IF(AND('Prioritized Approach Milestones'!C8="Yes",'Prioritized Approach Milestones'!F8=""),"CORRECT",IF('Prioritized Approach Milestones'!C8="No","CORRECT",IF('Prioritized Approach Milestones'!B8=3,"ERROR 1","N/A")))</f>
        <v>N/A</v>
      </c>
      <c r="Y8" s="77" t="str">
        <f>IF(AND('Prioritized Approach Milestones'!C8="Yes",'Prioritized Approach Milestones'!F8=""),"CORRECT",IF('Prioritized Approach Milestones'!C8="No","CORRECT",IF('Prioritized Approach Milestones'!B8=4,"ERROR 1","N/A")))</f>
        <v>N/A</v>
      </c>
      <c r="Z8" s="77" t="str">
        <f>IF(AND('Prioritized Approach Milestones'!C8="Yes",'Prioritized Approach Milestones'!F8=""),"CORRECT",IF('Prioritized Approach Milestones'!C8="No","CORRECT",IF('Prioritized Approach Milestones'!B8=5,"ERROR 1","N/A")))</f>
        <v>N/A</v>
      </c>
      <c r="AA8" s="77" t="str">
        <f>IF(AND('Prioritized Approach Milestones'!C8="Yes",'Prioritized Approach Milestones'!F8=""),"CORRECT",IF('Prioritized Approach Milestones'!C8="No","CORRECT",IF('Prioritized Approach Milestones'!B8=6,"ERROR 1","N/A")))</f>
        <v>N/A</v>
      </c>
      <c r="AB8" s="69" t="str">
        <f>IF(AND('Prioritized Approach Milestones'!C8="No",'Prioritized Approach Milestones'!F8=""),IF('Prioritized Approach Milestones'!B8=1,"ERROR 2","N/A"),"CORRECT")</f>
        <v>CORRECT</v>
      </c>
      <c r="AC8" s="69" t="str">
        <f>IF(AND('Prioritized Approach Milestones'!C8="No",'Prioritized Approach Milestones'!F8=""),IF('Prioritized Approach Milestones'!B8=2,"ERROR 2","N/A"),"CORRECT")</f>
        <v>CORRECT</v>
      </c>
      <c r="AD8" s="69" t="str">
        <f>IF(AND('Prioritized Approach Milestones'!C8="No",'Prioritized Approach Milestones'!F8=""),IF('Prioritized Approach Milestones'!B8=3,"ERROR 2","N/A"),"CORRECT")</f>
        <v>CORRECT</v>
      </c>
      <c r="AE8" s="69" t="str">
        <f>IF(AND('Prioritized Approach Milestones'!C8="No",'Prioritized Approach Milestones'!F8=""),IF('Prioritized Approach Milestones'!B8=4,"ERROR 2","N/A"),"CORRECT")</f>
        <v>CORRECT</v>
      </c>
      <c r="AF8" s="69" t="str">
        <f>IF(AND('Prioritized Approach Milestones'!C8="No",'Prioritized Approach Milestones'!F8=""),IF('Prioritized Approach Milestones'!B8=5,"ERROR 2","N/A"),"CORRECT")</f>
        <v>CORRECT</v>
      </c>
      <c r="AG8" s="78" t="str">
        <f>IF(AND('Prioritized Approach Milestones'!C8="No",'Prioritized Approach Milestones'!F8=""),IF('Prioritized Approach Milestones'!B8=6,"ERROR 2","N/A"),"CORRECT")</f>
        <v>CORRECT</v>
      </c>
    </row>
    <row r="9" spans="1:33">
      <c r="A9" s="85">
        <f>COUNTIFS('Prioritized Approach Milestones'!B9,"1",'Prioritized Approach Milestones'!C9,"yes")</f>
        <v>0</v>
      </c>
      <c r="B9" s="90">
        <f>COUNTIFS('Prioritized Approach Milestones'!B9,"2",'Prioritized Approach Milestones'!C9,"yes")</f>
        <v>0</v>
      </c>
      <c r="C9" s="86">
        <f>COUNTIFS('Prioritized Approach Milestones'!B9,"3",'Prioritized Approach Milestones'!C9,"yes")</f>
        <v>0</v>
      </c>
      <c r="D9" s="87">
        <f>COUNTIFS('Prioritized Approach Milestones'!B9,"4",'Prioritized Approach Milestones'!C9,"yes")</f>
        <v>0</v>
      </c>
      <c r="E9" s="88">
        <f>COUNTIFS('Prioritized Approach Milestones'!B9,"5",'Prioritized Approach Milestones'!C9,"yes")</f>
        <v>0</v>
      </c>
      <c r="F9" s="89">
        <f>COUNTIFS('Prioritized Approach Milestones'!B9,"6",'Prioritized Approach Milestones'!C9,"yes")</f>
        <v>0</v>
      </c>
      <c r="G9" s="274">
        <f t="shared" si="0"/>
        <v>0</v>
      </c>
      <c r="H9" s="172">
        <f>COUNTIFS('Prioritized Approach Milestones'!B9,"1",'Prioritized Approach Milestones'!C9,"N/A")</f>
        <v>0</v>
      </c>
      <c r="I9" s="172">
        <f>COUNTIFS('Prioritized Approach Milestones'!B9,"2",'Prioritized Approach Milestones'!C9,"N/A")</f>
        <v>0</v>
      </c>
      <c r="J9" s="172">
        <f>COUNTIFS('Prioritized Approach Milestones'!B9,"3",'Prioritized Approach Milestones'!C9,"N/A")</f>
        <v>0</v>
      </c>
      <c r="K9" s="172">
        <f>COUNTIFS('Prioritized Approach Milestones'!B9,"4",'Prioritized Approach Milestones'!C9,"N/A")</f>
        <v>0</v>
      </c>
      <c r="L9" s="172">
        <f>COUNTIFS('Prioritized Approach Milestones'!B9,"5",'Prioritized Approach Milestones'!C9,"N/A")</f>
        <v>0</v>
      </c>
      <c r="M9" s="172">
        <f>COUNTIFS('Prioritized Approach Milestones'!B9,"6",'Prioritized Approach Milestones'!C9,"N/A")</f>
        <v>0</v>
      </c>
      <c r="N9" s="260">
        <f t="shared" si="1"/>
        <v>0</v>
      </c>
      <c r="O9" s="279"/>
      <c r="P9" s="75" t="str">
        <f>IF('Prioritized Approach Milestones'!$B9=1,'Prioritized Approach Milestones'!$F9,"")</f>
        <v/>
      </c>
      <c r="Q9" s="75" t="str">
        <f>IF('Prioritized Approach Milestones'!$B9=2,'Prioritized Approach Milestones'!$F9,"")</f>
        <v/>
      </c>
      <c r="R9" s="75" t="str">
        <f>IF('Prioritized Approach Milestones'!$B9=3,'Prioritized Approach Milestones'!$F9,"")</f>
        <v/>
      </c>
      <c r="S9" s="75" t="str">
        <f>IF('Prioritized Approach Milestones'!$B9=4,'Prioritized Approach Milestones'!$F9,"")</f>
        <v/>
      </c>
      <c r="T9" s="75" t="str">
        <f>IF('Prioritized Approach Milestones'!$B9=5,'Prioritized Approach Milestones'!$F9,"")</f>
        <v/>
      </c>
      <c r="U9" s="76">
        <f>IF('Prioritized Approach Milestones'!$B9=6,'Prioritized Approach Milestones'!$F9,"")</f>
        <v>0</v>
      </c>
      <c r="V9" s="77" t="str">
        <f>IF(AND('Prioritized Approach Milestones'!C9="Yes",'Prioritized Approach Milestones'!F9=""),"CORRECT",IF('Prioritized Approach Milestones'!C9="No","CORRECT",IF('Prioritized Approach Milestones'!B9=1,"ERROR 1","N/A")))</f>
        <v>N/A</v>
      </c>
      <c r="W9" s="77" t="str">
        <f>IF(AND('Prioritized Approach Milestones'!C9="Yes",'Prioritized Approach Milestones'!F9=""),"CORRECT",IF('Prioritized Approach Milestones'!C9="No","CORRECT",IF('Prioritized Approach Milestones'!B9=2,"ERROR 1","N/A")))</f>
        <v>N/A</v>
      </c>
      <c r="X9" s="77" t="str">
        <f>IF(AND('Prioritized Approach Milestones'!C9="Yes",'Prioritized Approach Milestones'!F9=""),"CORRECT",IF('Prioritized Approach Milestones'!C9="No","CORRECT",IF('Prioritized Approach Milestones'!B9=3,"ERROR 1","N/A")))</f>
        <v>N/A</v>
      </c>
      <c r="Y9" s="77" t="str">
        <f>IF(AND('Prioritized Approach Milestones'!C9="Yes",'Prioritized Approach Milestones'!F9=""),"CORRECT",IF('Prioritized Approach Milestones'!C9="No","CORRECT",IF('Prioritized Approach Milestones'!B9=4,"ERROR 1","N/A")))</f>
        <v>N/A</v>
      </c>
      <c r="Z9" s="77" t="str">
        <f>IF(AND('Prioritized Approach Milestones'!C9="Yes",'Prioritized Approach Milestones'!F9=""),"CORRECT",IF('Prioritized Approach Milestones'!C9="No","CORRECT",IF('Prioritized Approach Milestones'!B9=5,"ERROR 1","N/A")))</f>
        <v>N/A</v>
      </c>
      <c r="AA9" s="77" t="str">
        <f>IF(AND('Prioritized Approach Milestones'!C9="Yes",'Prioritized Approach Milestones'!F9=""),"CORRECT",IF('Prioritized Approach Milestones'!C9="No","CORRECT",IF('Prioritized Approach Milestones'!B9=6,"ERROR 1","N/A")))</f>
        <v>ERROR 1</v>
      </c>
      <c r="AB9" s="69" t="str">
        <f>IF(AND('Prioritized Approach Milestones'!C9="No",'Prioritized Approach Milestones'!F9=""),IF('Prioritized Approach Milestones'!B9=1,"ERROR 2","N/A"),"CORRECT")</f>
        <v>CORRECT</v>
      </c>
      <c r="AC9" s="69" t="str">
        <f>IF(AND('Prioritized Approach Milestones'!C9="No",'Prioritized Approach Milestones'!F9=""),IF('Prioritized Approach Milestones'!B9=2,"ERROR 2","N/A"),"CORRECT")</f>
        <v>CORRECT</v>
      </c>
      <c r="AD9" s="69" t="str">
        <f>IF(AND('Prioritized Approach Milestones'!C9="No",'Prioritized Approach Milestones'!F9=""),IF('Prioritized Approach Milestones'!B9=3,"ERROR 2","N/A"),"CORRECT")</f>
        <v>CORRECT</v>
      </c>
      <c r="AE9" s="69" t="str">
        <f>IF(AND('Prioritized Approach Milestones'!C9="No",'Prioritized Approach Milestones'!F9=""),IF('Prioritized Approach Milestones'!B9=4,"ERROR 2","N/A"),"CORRECT")</f>
        <v>CORRECT</v>
      </c>
      <c r="AF9" s="69" t="str">
        <f>IF(AND('Prioritized Approach Milestones'!C9="No",'Prioritized Approach Milestones'!F9=""),IF('Prioritized Approach Milestones'!B9=5,"ERROR 2","N/A"),"CORRECT")</f>
        <v>CORRECT</v>
      </c>
      <c r="AG9" s="78" t="str">
        <f>IF(AND('Prioritized Approach Milestones'!C9="No",'Prioritized Approach Milestones'!F9=""),IF('Prioritized Approach Milestones'!B9=6,"ERROR 2","N/A"),"CORRECT")</f>
        <v>CORRECT</v>
      </c>
    </row>
    <row r="10" spans="1:33">
      <c r="A10" s="85">
        <f>COUNTIFS('Prioritized Approach Milestones'!B10,"1",'Prioritized Approach Milestones'!C10,"yes")</f>
        <v>0</v>
      </c>
      <c r="B10" s="90">
        <f>COUNTIFS('Prioritized Approach Milestones'!B10,"2",'Prioritized Approach Milestones'!C10,"yes")</f>
        <v>0</v>
      </c>
      <c r="C10" s="86">
        <f>COUNTIFS('Prioritized Approach Milestones'!B10,"3",'Prioritized Approach Milestones'!C10,"yes")</f>
        <v>0</v>
      </c>
      <c r="D10" s="87">
        <f>COUNTIFS('Prioritized Approach Milestones'!B10,"4",'Prioritized Approach Milestones'!C10,"yes")</f>
        <v>0</v>
      </c>
      <c r="E10" s="88">
        <f>COUNTIFS('Prioritized Approach Milestones'!B10,"5",'Prioritized Approach Milestones'!C10,"yes")</f>
        <v>0</v>
      </c>
      <c r="F10" s="89">
        <f>COUNTIFS('Prioritized Approach Milestones'!B10,"6",'Prioritized Approach Milestones'!C10,"yes")</f>
        <v>0</v>
      </c>
      <c r="G10" s="274">
        <f t="shared" si="0"/>
        <v>0</v>
      </c>
      <c r="H10" s="172">
        <f>COUNTIFS('Prioritized Approach Milestones'!B10,"1",'Prioritized Approach Milestones'!C10,"N/A")</f>
        <v>0</v>
      </c>
      <c r="I10" s="172">
        <f>COUNTIFS('Prioritized Approach Milestones'!B10,"2",'Prioritized Approach Milestones'!C10,"N/A")</f>
        <v>0</v>
      </c>
      <c r="J10" s="172">
        <f>COUNTIFS('Prioritized Approach Milestones'!B10,"3",'Prioritized Approach Milestones'!C10,"N/A")</f>
        <v>0</v>
      </c>
      <c r="K10" s="172">
        <f>COUNTIFS('Prioritized Approach Milestones'!B10,"4",'Prioritized Approach Milestones'!C10,"N/A")</f>
        <v>0</v>
      </c>
      <c r="L10" s="172">
        <f>COUNTIFS('Prioritized Approach Milestones'!B10,"5",'Prioritized Approach Milestones'!C10,"N/A")</f>
        <v>0</v>
      </c>
      <c r="M10" s="172">
        <f>COUNTIFS('Prioritized Approach Milestones'!B10,"6",'Prioritized Approach Milestones'!C10,"N/A")</f>
        <v>0</v>
      </c>
      <c r="N10" s="260">
        <f t="shared" si="1"/>
        <v>0</v>
      </c>
      <c r="O10" s="279"/>
      <c r="P10" s="75" t="str">
        <f>IF('Prioritized Approach Milestones'!$B10=1,'Prioritized Approach Milestones'!$F10,"")</f>
        <v/>
      </c>
      <c r="Q10" s="75">
        <f>IF('Prioritized Approach Milestones'!$B10=2,'Prioritized Approach Milestones'!$F10,"")</f>
        <v>0</v>
      </c>
      <c r="R10" s="75" t="str">
        <f>IF('Prioritized Approach Milestones'!$B10=3,'Prioritized Approach Milestones'!$F10,"")</f>
        <v/>
      </c>
      <c r="S10" s="75" t="str">
        <f>IF('Prioritized Approach Milestones'!$B10=4,'Prioritized Approach Milestones'!$F10,"")</f>
        <v/>
      </c>
      <c r="T10" s="75" t="str">
        <f>IF('Prioritized Approach Milestones'!$B10=5,'Prioritized Approach Milestones'!$F10,"")</f>
        <v/>
      </c>
      <c r="U10" s="76" t="str">
        <f>IF('Prioritized Approach Milestones'!$B10=6,'Prioritized Approach Milestones'!$F10,"")</f>
        <v/>
      </c>
      <c r="V10" s="77" t="str">
        <f>IF(AND('Prioritized Approach Milestones'!C10="Yes",'Prioritized Approach Milestones'!F10=""),"CORRECT",IF('Prioritized Approach Milestones'!C10="No","CORRECT",IF('Prioritized Approach Milestones'!B10=1,"ERROR 1","N/A")))</f>
        <v>N/A</v>
      </c>
      <c r="W10" s="77" t="str">
        <f>IF(AND('Prioritized Approach Milestones'!C10="Yes",'Prioritized Approach Milestones'!F10=""),"CORRECT",IF('Prioritized Approach Milestones'!C10="No","CORRECT",IF('Prioritized Approach Milestones'!B10=2,"ERROR 1","N/A")))</f>
        <v>ERROR 1</v>
      </c>
      <c r="X10" s="77" t="str">
        <f>IF(AND('Prioritized Approach Milestones'!C10="Yes",'Prioritized Approach Milestones'!F10=""),"CORRECT",IF('Prioritized Approach Milestones'!C10="No","CORRECT",IF('Prioritized Approach Milestones'!B10=3,"ERROR 1","N/A")))</f>
        <v>N/A</v>
      </c>
      <c r="Y10" s="77" t="str">
        <f>IF(AND('Prioritized Approach Milestones'!C10="Yes",'Prioritized Approach Milestones'!F10=""),"CORRECT",IF('Prioritized Approach Milestones'!C10="No","CORRECT",IF('Prioritized Approach Milestones'!B10=4,"ERROR 1","N/A")))</f>
        <v>N/A</v>
      </c>
      <c r="Z10" s="77" t="str">
        <f>IF(AND('Prioritized Approach Milestones'!C10="Yes",'Prioritized Approach Milestones'!F10=""),"CORRECT",IF('Prioritized Approach Milestones'!C10="No","CORRECT",IF('Prioritized Approach Milestones'!B10=5,"ERROR 1","N/A")))</f>
        <v>N/A</v>
      </c>
      <c r="AA10" s="77" t="str">
        <f>IF(AND('Prioritized Approach Milestones'!C10="Yes",'Prioritized Approach Milestones'!F10=""),"CORRECT",IF('Prioritized Approach Milestones'!C10="No","CORRECT",IF('Prioritized Approach Milestones'!B10=6,"ERROR 1","N/A")))</f>
        <v>N/A</v>
      </c>
      <c r="AB10" s="69" t="str">
        <f>IF(AND('Prioritized Approach Milestones'!C10="No",'Prioritized Approach Milestones'!F10=""),IF('Prioritized Approach Milestones'!B10=1,"ERROR 2","N/A"),"CORRECT")</f>
        <v>CORRECT</v>
      </c>
      <c r="AC10" s="69" t="str">
        <f>IF(AND('Prioritized Approach Milestones'!C10="No",'Prioritized Approach Milestones'!F10=""),IF('Prioritized Approach Milestones'!B10=2,"ERROR 2","N/A"),"CORRECT")</f>
        <v>CORRECT</v>
      </c>
      <c r="AD10" s="69" t="str">
        <f>IF(AND('Prioritized Approach Milestones'!C10="No",'Prioritized Approach Milestones'!F10=""),IF('Prioritized Approach Milestones'!B10=3,"ERROR 2","N/A"),"CORRECT")</f>
        <v>CORRECT</v>
      </c>
      <c r="AE10" s="69" t="str">
        <f>IF(AND('Prioritized Approach Milestones'!C10="No",'Prioritized Approach Milestones'!F10=""),IF('Prioritized Approach Milestones'!B10=4,"ERROR 2","N/A"),"CORRECT")</f>
        <v>CORRECT</v>
      </c>
      <c r="AF10" s="69" t="str">
        <f>IF(AND('Prioritized Approach Milestones'!C10="No",'Prioritized Approach Milestones'!F10=""),IF('Prioritized Approach Milestones'!B10=5,"ERROR 2","N/A"),"CORRECT")</f>
        <v>CORRECT</v>
      </c>
      <c r="AG10" s="78" t="str">
        <f>IF(AND('Prioritized Approach Milestones'!C10="No",'Prioritized Approach Milestones'!F10=""),IF('Prioritized Approach Milestones'!B10=6,"ERROR 2","N/A"),"CORRECT")</f>
        <v>CORRECT</v>
      </c>
    </row>
    <row r="11" spans="1:33">
      <c r="A11" s="85">
        <f>COUNTIFS('Prioritized Approach Milestones'!B11,"1",'Prioritized Approach Milestones'!C11,"yes")</f>
        <v>0</v>
      </c>
      <c r="B11" s="90">
        <f>COUNTIFS('Prioritized Approach Milestones'!B11,"2",'Prioritized Approach Milestones'!C11,"yes")</f>
        <v>0</v>
      </c>
      <c r="C11" s="86">
        <f>COUNTIFS('Prioritized Approach Milestones'!B11,"3",'Prioritized Approach Milestones'!C11,"yes")</f>
        <v>0</v>
      </c>
      <c r="D11" s="87">
        <f>COUNTIFS('Prioritized Approach Milestones'!B11,"4",'Prioritized Approach Milestones'!C11,"yes")</f>
        <v>0</v>
      </c>
      <c r="E11" s="88">
        <f>COUNTIFS('Prioritized Approach Milestones'!B11,"5",'Prioritized Approach Milestones'!C11,"yes")</f>
        <v>0</v>
      </c>
      <c r="F11" s="89">
        <f>COUNTIFS('Prioritized Approach Milestones'!B11,"6",'Prioritized Approach Milestones'!C11,"yes")</f>
        <v>0</v>
      </c>
      <c r="G11" s="274">
        <f t="shared" si="0"/>
        <v>0</v>
      </c>
      <c r="H11" s="172">
        <f>COUNTIFS('Prioritized Approach Milestones'!B11,"1",'Prioritized Approach Milestones'!C11,"N/A")</f>
        <v>0</v>
      </c>
      <c r="I11" s="172">
        <f>COUNTIFS('Prioritized Approach Milestones'!B11,"2",'Prioritized Approach Milestones'!C11,"N/A")</f>
        <v>0</v>
      </c>
      <c r="J11" s="172">
        <f>COUNTIFS('Prioritized Approach Milestones'!B11,"3",'Prioritized Approach Milestones'!C11,"N/A")</f>
        <v>0</v>
      </c>
      <c r="K11" s="172">
        <f>COUNTIFS('Prioritized Approach Milestones'!B11,"4",'Prioritized Approach Milestones'!C11,"N/A")</f>
        <v>0</v>
      </c>
      <c r="L11" s="172">
        <f>COUNTIFS('Prioritized Approach Milestones'!B11,"5",'Prioritized Approach Milestones'!C11,"N/A")</f>
        <v>0</v>
      </c>
      <c r="M11" s="172">
        <f>COUNTIFS('Prioritized Approach Milestones'!B11,"6",'Prioritized Approach Milestones'!C11,"N/A")</f>
        <v>0</v>
      </c>
      <c r="N11" s="260">
        <f t="shared" si="1"/>
        <v>0</v>
      </c>
      <c r="O11" s="279"/>
      <c r="P11" s="75" t="str">
        <f>IF('Prioritized Approach Milestones'!$B11=1,'Prioritized Approach Milestones'!$F11,"")</f>
        <v/>
      </c>
      <c r="Q11" s="75" t="str">
        <f>IF('Prioritized Approach Milestones'!$B11=2,'Prioritized Approach Milestones'!$F11,"")</f>
        <v/>
      </c>
      <c r="R11" s="75" t="str">
        <f>IF('Prioritized Approach Milestones'!$B11=3,'Prioritized Approach Milestones'!$F11,"")</f>
        <v/>
      </c>
      <c r="S11" s="75" t="str">
        <f>IF('Prioritized Approach Milestones'!$B11=4,'Prioritized Approach Milestones'!$F11,"")</f>
        <v/>
      </c>
      <c r="T11" s="75" t="str">
        <f>IF('Prioritized Approach Milestones'!$B11=5,'Prioritized Approach Milestones'!$F11,"")</f>
        <v/>
      </c>
      <c r="U11" s="76">
        <f>IF('Prioritized Approach Milestones'!$B11=6,'Prioritized Approach Milestones'!$F11,"")</f>
        <v>0</v>
      </c>
      <c r="V11" s="77" t="str">
        <f>IF(AND('Prioritized Approach Milestones'!C11="Yes",'Prioritized Approach Milestones'!F11=""),"CORRECT",IF('Prioritized Approach Milestones'!C11="No","CORRECT",IF('Prioritized Approach Milestones'!B11=1,"ERROR 1","N/A")))</f>
        <v>N/A</v>
      </c>
      <c r="W11" s="77" t="str">
        <f>IF(AND('Prioritized Approach Milestones'!C11="Yes",'Prioritized Approach Milestones'!F11=""),"CORRECT",IF('Prioritized Approach Milestones'!C11="No","CORRECT",IF('Prioritized Approach Milestones'!B11=2,"ERROR 1","N/A")))</f>
        <v>N/A</v>
      </c>
      <c r="X11" s="77" t="str">
        <f>IF(AND('Prioritized Approach Milestones'!C11="Yes",'Prioritized Approach Milestones'!F11=""),"CORRECT",IF('Prioritized Approach Milestones'!C11="No","CORRECT",IF('Prioritized Approach Milestones'!B11=3,"ERROR 1","N/A")))</f>
        <v>N/A</v>
      </c>
      <c r="Y11" s="77" t="str">
        <f>IF(AND('Prioritized Approach Milestones'!C11="Yes",'Prioritized Approach Milestones'!F11=""),"CORRECT",IF('Prioritized Approach Milestones'!C11="No","CORRECT",IF('Prioritized Approach Milestones'!B11=4,"ERROR 1","N/A")))</f>
        <v>N/A</v>
      </c>
      <c r="Z11" s="77" t="str">
        <f>IF(AND('Prioritized Approach Milestones'!C11="Yes",'Prioritized Approach Milestones'!F11=""),"CORRECT",IF('Prioritized Approach Milestones'!C11="No","CORRECT",IF('Prioritized Approach Milestones'!B11=5,"ERROR 1","N/A")))</f>
        <v>N/A</v>
      </c>
      <c r="AA11" s="77" t="str">
        <f>IF(AND('Prioritized Approach Milestones'!C11="Yes",'Prioritized Approach Milestones'!F11=""),"CORRECT",IF('Prioritized Approach Milestones'!C11="No","CORRECT",IF('Prioritized Approach Milestones'!B11=6,"ERROR 1","N/A")))</f>
        <v>ERROR 1</v>
      </c>
      <c r="AB11" s="69" t="str">
        <f>IF(AND('Prioritized Approach Milestones'!C11="No",'Prioritized Approach Milestones'!F11=""),IF('Prioritized Approach Milestones'!B11=1,"ERROR 2","N/A"),"CORRECT")</f>
        <v>CORRECT</v>
      </c>
      <c r="AC11" s="69" t="str">
        <f>IF(AND('Prioritized Approach Milestones'!C11="No",'Prioritized Approach Milestones'!F11=""),IF('Prioritized Approach Milestones'!B11=2,"ERROR 2","N/A"),"CORRECT")</f>
        <v>CORRECT</v>
      </c>
      <c r="AD11" s="69" t="str">
        <f>IF(AND('Prioritized Approach Milestones'!C11="No",'Prioritized Approach Milestones'!F11=""),IF('Prioritized Approach Milestones'!B11=3,"ERROR 2","N/A"),"CORRECT")</f>
        <v>CORRECT</v>
      </c>
      <c r="AE11" s="69" t="str">
        <f>IF(AND('Prioritized Approach Milestones'!C11="No",'Prioritized Approach Milestones'!F11=""),IF('Prioritized Approach Milestones'!B11=4,"ERROR 2","N/A"),"CORRECT")</f>
        <v>CORRECT</v>
      </c>
      <c r="AF11" s="69" t="str">
        <f>IF(AND('Prioritized Approach Milestones'!C11="No",'Prioritized Approach Milestones'!F11=""),IF('Prioritized Approach Milestones'!B11=5,"ERROR 2","N/A"),"CORRECT")</f>
        <v>CORRECT</v>
      </c>
      <c r="AG11" s="78" t="str">
        <f>IF(AND('Prioritized Approach Milestones'!C11="No",'Prioritized Approach Milestones'!F11=""),IF('Prioritized Approach Milestones'!B11=6,"ERROR 2","N/A"),"CORRECT")</f>
        <v>CORRECT</v>
      </c>
    </row>
    <row r="12" spans="1:33">
      <c r="A12" s="85">
        <f>COUNTIFS('Prioritized Approach Milestones'!B12,"1",'Prioritized Approach Milestones'!C12,"yes")</f>
        <v>0</v>
      </c>
      <c r="B12" s="90">
        <f>COUNTIFS('Prioritized Approach Milestones'!B12,"2",'Prioritized Approach Milestones'!C12,"yes")</f>
        <v>0</v>
      </c>
      <c r="C12" s="86">
        <f>COUNTIFS('Prioritized Approach Milestones'!B12,"3",'Prioritized Approach Milestones'!C12,"yes")</f>
        <v>0</v>
      </c>
      <c r="D12" s="87">
        <f>COUNTIFS('Prioritized Approach Milestones'!B12,"4",'Prioritized Approach Milestones'!C12,"yes")</f>
        <v>0</v>
      </c>
      <c r="E12" s="88">
        <f>COUNTIFS('Prioritized Approach Milestones'!B12,"5",'Prioritized Approach Milestones'!C12,"yes")</f>
        <v>0</v>
      </c>
      <c r="F12" s="89">
        <f>COUNTIFS('Prioritized Approach Milestones'!B12,"6",'Prioritized Approach Milestones'!C12,"yes")</f>
        <v>0</v>
      </c>
      <c r="G12" s="274">
        <f t="shared" si="0"/>
        <v>0</v>
      </c>
      <c r="H12" s="172">
        <f>COUNTIFS('Prioritized Approach Milestones'!B12,"1",'Prioritized Approach Milestones'!C12,"N/A")</f>
        <v>0</v>
      </c>
      <c r="I12" s="172">
        <f>COUNTIFS('Prioritized Approach Milestones'!B12,"2",'Prioritized Approach Milestones'!C12,"N/A")</f>
        <v>0</v>
      </c>
      <c r="J12" s="172">
        <f>COUNTIFS('Prioritized Approach Milestones'!B12,"3",'Prioritized Approach Milestones'!C12,"N/A")</f>
        <v>0</v>
      </c>
      <c r="K12" s="172">
        <f>COUNTIFS('Prioritized Approach Milestones'!B12,"4",'Prioritized Approach Milestones'!C12,"N/A")</f>
        <v>0</v>
      </c>
      <c r="L12" s="172">
        <f>COUNTIFS('Prioritized Approach Milestones'!B12,"5",'Prioritized Approach Milestones'!C12,"N/A")</f>
        <v>0</v>
      </c>
      <c r="M12" s="172">
        <f>COUNTIFS('Prioritized Approach Milestones'!B12,"6",'Prioritized Approach Milestones'!C12,"N/A")</f>
        <v>0</v>
      </c>
      <c r="N12" s="260">
        <f t="shared" si="1"/>
        <v>0</v>
      </c>
      <c r="O12" s="279"/>
      <c r="P12" s="75" t="str">
        <f>IF('Prioritized Approach Milestones'!$B12=1,'Prioritized Approach Milestones'!$F12,"")</f>
        <v/>
      </c>
      <c r="Q12" s="75" t="str">
        <f>IF('Prioritized Approach Milestones'!$B12=2,'Prioritized Approach Milestones'!$F12,"")</f>
        <v/>
      </c>
      <c r="R12" s="75" t="str">
        <f>IF('Prioritized Approach Milestones'!$B12=3,'Prioritized Approach Milestones'!$F12,"")</f>
        <v/>
      </c>
      <c r="S12" s="75" t="str">
        <f>IF('Prioritized Approach Milestones'!$B12=4,'Prioritized Approach Milestones'!$F12,"")</f>
        <v/>
      </c>
      <c r="T12" s="75" t="str">
        <f>IF('Prioritized Approach Milestones'!$B12=5,'Prioritized Approach Milestones'!$F12,"")</f>
        <v/>
      </c>
      <c r="U12" s="76" t="str">
        <f>IF('Prioritized Approach Milestones'!$B12=6,'Prioritized Approach Milestones'!$F12,"")</f>
        <v/>
      </c>
      <c r="V12" s="77" t="str">
        <f>IF(AND('Prioritized Approach Milestones'!C12="Yes",'Prioritized Approach Milestones'!F12=""),"CORRECT",IF('Prioritized Approach Milestones'!C12="No","CORRECT",IF('Prioritized Approach Milestones'!B12=1,"ERROR 1","N/A")))</f>
        <v>N/A</v>
      </c>
      <c r="W12" s="77" t="str">
        <f>IF(AND('Prioritized Approach Milestones'!C12="Yes",'Prioritized Approach Milestones'!F12=""),"CORRECT",IF('Prioritized Approach Milestones'!C12="No","CORRECT",IF('Prioritized Approach Milestones'!B12=2,"ERROR 1","N/A")))</f>
        <v>N/A</v>
      </c>
      <c r="X12" s="77" t="str">
        <f>IF(AND('Prioritized Approach Milestones'!C12="Yes",'Prioritized Approach Milestones'!F12=""),"CORRECT",IF('Prioritized Approach Milestones'!C12="No","CORRECT",IF('Prioritized Approach Milestones'!B12=3,"ERROR 1","N/A")))</f>
        <v>N/A</v>
      </c>
      <c r="Y12" s="77" t="str">
        <f>IF(AND('Prioritized Approach Milestones'!C12="Yes",'Prioritized Approach Milestones'!F12=""),"CORRECT",IF('Prioritized Approach Milestones'!C12="No","CORRECT",IF('Prioritized Approach Milestones'!B12=4,"ERROR 1","N/A")))</f>
        <v>N/A</v>
      </c>
      <c r="Z12" s="77" t="str">
        <f>IF(AND('Prioritized Approach Milestones'!C12="Yes",'Prioritized Approach Milestones'!F12=""),"CORRECT",IF('Prioritized Approach Milestones'!C12="No","CORRECT",IF('Prioritized Approach Milestones'!B12=5,"ERROR 1","N/A")))</f>
        <v>N/A</v>
      </c>
      <c r="AA12" s="77" t="str">
        <f>IF(AND('Prioritized Approach Milestones'!C12="Yes",'Prioritized Approach Milestones'!F12=""),"CORRECT",IF('Prioritized Approach Milestones'!C12="No","CORRECT",IF('Prioritized Approach Milestones'!B12=6,"ERROR 1","N/A")))</f>
        <v>N/A</v>
      </c>
      <c r="AB12" s="69" t="str">
        <f>IF(AND('Prioritized Approach Milestones'!C12="No",'Prioritized Approach Milestones'!F12=""),IF('Prioritized Approach Milestones'!B12=1,"ERROR 2","N/A"),"CORRECT")</f>
        <v>CORRECT</v>
      </c>
      <c r="AC12" s="69" t="str">
        <f>IF(AND('Prioritized Approach Milestones'!C12="No",'Prioritized Approach Milestones'!F12=""),IF('Prioritized Approach Milestones'!B12=2,"ERROR 2","N/A"),"CORRECT")</f>
        <v>CORRECT</v>
      </c>
      <c r="AD12" s="69" t="str">
        <f>IF(AND('Prioritized Approach Milestones'!C12="No",'Prioritized Approach Milestones'!F12=""),IF('Prioritized Approach Milestones'!B12=3,"ERROR 2","N/A"),"CORRECT")</f>
        <v>CORRECT</v>
      </c>
      <c r="AE12" s="69" t="str">
        <f>IF(AND('Prioritized Approach Milestones'!C12="No",'Prioritized Approach Milestones'!F12=""),IF('Prioritized Approach Milestones'!B12=4,"ERROR 2","N/A"),"CORRECT")</f>
        <v>CORRECT</v>
      </c>
      <c r="AF12" s="69" t="str">
        <f>IF(AND('Prioritized Approach Milestones'!C12="No",'Prioritized Approach Milestones'!F12=""),IF('Prioritized Approach Milestones'!B12=5,"ERROR 2","N/A"),"CORRECT")</f>
        <v>CORRECT</v>
      </c>
      <c r="AG12" s="78" t="str">
        <f>IF(AND('Prioritized Approach Milestones'!C12="No",'Prioritized Approach Milestones'!F12=""),IF('Prioritized Approach Milestones'!B12=6,"ERROR 2","N/A"),"CORRECT")</f>
        <v>CORRECT</v>
      </c>
    </row>
    <row r="13" spans="1:33">
      <c r="A13" s="85">
        <f>COUNTIFS('Prioritized Approach Milestones'!B13,"1",'Prioritized Approach Milestones'!C13,"yes")</f>
        <v>0</v>
      </c>
      <c r="B13" s="90">
        <f>COUNTIFS('Prioritized Approach Milestones'!B13,"2",'Prioritized Approach Milestones'!C13,"yes")</f>
        <v>0</v>
      </c>
      <c r="C13" s="86">
        <f>COUNTIFS('Prioritized Approach Milestones'!B13,"3",'Prioritized Approach Milestones'!C13,"yes")</f>
        <v>0</v>
      </c>
      <c r="D13" s="87">
        <f>COUNTIFS('Prioritized Approach Milestones'!B13,"4",'Prioritized Approach Milestones'!C13,"yes")</f>
        <v>0</v>
      </c>
      <c r="E13" s="88">
        <f>COUNTIFS('Prioritized Approach Milestones'!B13,"5",'Prioritized Approach Milestones'!C13,"yes")</f>
        <v>0</v>
      </c>
      <c r="F13" s="89">
        <f>COUNTIFS('Prioritized Approach Milestones'!B13,"6",'Prioritized Approach Milestones'!C13,"yes")</f>
        <v>0</v>
      </c>
      <c r="G13" s="274">
        <f t="shared" si="0"/>
        <v>0</v>
      </c>
      <c r="H13" s="172">
        <f>COUNTIFS('Prioritized Approach Milestones'!B13,"1",'Prioritized Approach Milestones'!C13,"N/A")</f>
        <v>0</v>
      </c>
      <c r="I13" s="172">
        <f>COUNTIFS('Prioritized Approach Milestones'!B13,"2",'Prioritized Approach Milestones'!C13,"N/A")</f>
        <v>0</v>
      </c>
      <c r="J13" s="172">
        <f>COUNTIFS('Prioritized Approach Milestones'!B13,"3",'Prioritized Approach Milestones'!C13,"N/A")</f>
        <v>0</v>
      </c>
      <c r="K13" s="172">
        <f>COUNTIFS('Prioritized Approach Milestones'!B13,"4",'Prioritized Approach Milestones'!C13,"N/A")</f>
        <v>0</v>
      </c>
      <c r="L13" s="172">
        <f>COUNTIFS('Prioritized Approach Milestones'!B13,"5",'Prioritized Approach Milestones'!C13,"N/A")</f>
        <v>0</v>
      </c>
      <c r="M13" s="172">
        <f>COUNTIFS('Prioritized Approach Milestones'!B13,"6",'Prioritized Approach Milestones'!C13,"N/A")</f>
        <v>0</v>
      </c>
      <c r="N13" s="260">
        <f t="shared" si="1"/>
        <v>0</v>
      </c>
      <c r="O13" s="279"/>
      <c r="P13" s="75" t="str">
        <f>IF('Prioritized Approach Milestones'!$B13=1,'Prioritized Approach Milestones'!$F13,"")</f>
        <v/>
      </c>
      <c r="Q13" s="75">
        <f>IF('Prioritized Approach Milestones'!$B13=2,'Prioritized Approach Milestones'!$F13,"")</f>
        <v>0</v>
      </c>
      <c r="R13" s="75" t="str">
        <f>IF('Prioritized Approach Milestones'!$B13=3,'Prioritized Approach Milestones'!$F13,"")</f>
        <v/>
      </c>
      <c r="S13" s="75" t="str">
        <f>IF('Prioritized Approach Milestones'!$B13=4,'Prioritized Approach Milestones'!$F13,"")</f>
        <v/>
      </c>
      <c r="T13" s="75" t="str">
        <f>IF('Prioritized Approach Milestones'!$B13=5,'Prioritized Approach Milestones'!$F13,"")</f>
        <v/>
      </c>
      <c r="U13" s="76" t="str">
        <f>IF('Prioritized Approach Milestones'!$B13=6,'Prioritized Approach Milestones'!$F13,"")</f>
        <v/>
      </c>
      <c r="V13" s="77" t="str">
        <f>IF(AND('Prioritized Approach Milestones'!C13="Yes",'Prioritized Approach Milestones'!F13=""),"CORRECT",IF('Prioritized Approach Milestones'!C13="No","CORRECT",IF('Prioritized Approach Milestones'!B13=1,"ERROR 1","N/A")))</f>
        <v>N/A</v>
      </c>
      <c r="W13" s="77" t="str">
        <f>IF(AND('Prioritized Approach Milestones'!C13="Yes",'Prioritized Approach Milestones'!F13=""),"CORRECT",IF('Prioritized Approach Milestones'!C13="No","CORRECT",IF('Prioritized Approach Milestones'!B13=2,"ERROR 1","N/A")))</f>
        <v>ERROR 1</v>
      </c>
      <c r="X13" s="77" t="str">
        <f>IF(AND('Prioritized Approach Milestones'!C13="Yes",'Prioritized Approach Milestones'!F13=""),"CORRECT",IF('Prioritized Approach Milestones'!C13="No","CORRECT",IF('Prioritized Approach Milestones'!B13=3,"ERROR 1","N/A")))</f>
        <v>N/A</v>
      </c>
      <c r="Y13" s="77" t="str">
        <f>IF(AND('Prioritized Approach Milestones'!C13="Yes",'Prioritized Approach Milestones'!F13=""),"CORRECT",IF('Prioritized Approach Milestones'!C13="No","CORRECT",IF('Prioritized Approach Milestones'!B13=4,"ERROR 1","N/A")))</f>
        <v>N/A</v>
      </c>
      <c r="Z13" s="77" t="str">
        <f>IF(AND('Prioritized Approach Milestones'!C13="Yes",'Prioritized Approach Milestones'!F13=""),"CORRECT",IF('Prioritized Approach Milestones'!C13="No","CORRECT",IF('Prioritized Approach Milestones'!B13=5,"ERROR 1","N/A")))</f>
        <v>N/A</v>
      </c>
      <c r="AA13" s="77" t="str">
        <f>IF(AND('Prioritized Approach Milestones'!C13="Yes",'Prioritized Approach Milestones'!F13=""),"CORRECT",IF('Prioritized Approach Milestones'!C13="No","CORRECT",IF('Prioritized Approach Milestones'!B13=6,"ERROR 1","N/A")))</f>
        <v>N/A</v>
      </c>
      <c r="AB13" s="69" t="str">
        <f>IF(AND('Prioritized Approach Milestones'!C13="No",'Prioritized Approach Milestones'!F13=""),IF('Prioritized Approach Milestones'!B13=1,"ERROR 2","N/A"),"CORRECT")</f>
        <v>CORRECT</v>
      </c>
      <c r="AC13" s="69" t="str">
        <f>IF(AND('Prioritized Approach Milestones'!C13="No",'Prioritized Approach Milestones'!F13=""),IF('Prioritized Approach Milestones'!B13=2,"ERROR 2","N/A"),"CORRECT")</f>
        <v>CORRECT</v>
      </c>
      <c r="AD13" s="69" t="str">
        <f>IF(AND('Prioritized Approach Milestones'!C13="No",'Prioritized Approach Milestones'!F13=""),IF('Prioritized Approach Milestones'!B13=3,"ERROR 2","N/A"),"CORRECT")</f>
        <v>CORRECT</v>
      </c>
      <c r="AE13" s="69" t="str">
        <f>IF(AND('Prioritized Approach Milestones'!C13="No",'Prioritized Approach Milestones'!F13=""),IF('Prioritized Approach Milestones'!B13=4,"ERROR 2","N/A"),"CORRECT")</f>
        <v>CORRECT</v>
      </c>
      <c r="AF13" s="69" t="str">
        <f>IF(AND('Prioritized Approach Milestones'!C13="No",'Prioritized Approach Milestones'!F13=""),IF('Prioritized Approach Milestones'!B13=5,"ERROR 2","N/A"),"CORRECT")</f>
        <v>CORRECT</v>
      </c>
      <c r="AG13" s="78" t="str">
        <f>IF(AND('Prioritized Approach Milestones'!C13="No",'Prioritized Approach Milestones'!F13=""),IF('Prioritized Approach Milestones'!B13=6,"ERROR 2","N/A"),"CORRECT")</f>
        <v>CORRECT</v>
      </c>
    </row>
    <row r="14" spans="1:33">
      <c r="A14" s="85">
        <f>COUNTIFS('Prioritized Approach Milestones'!B14,"1",'Prioritized Approach Milestones'!C14,"yes")</f>
        <v>0</v>
      </c>
      <c r="B14" s="90">
        <f>COUNTIFS('Prioritized Approach Milestones'!B14,"2",'Prioritized Approach Milestones'!C14,"yes")</f>
        <v>0</v>
      </c>
      <c r="C14" s="86">
        <f>COUNTIFS('Prioritized Approach Milestones'!B14,"3",'Prioritized Approach Milestones'!C14,"yes")</f>
        <v>0</v>
      </c>
      <c r="D14" s="87">
        <f>COUNTIFS('Prioritized Approach Milestones'!B14,"4",'Prioritized Approach Milestones'!C14,"yes")</f>
        <v>0</v>
      </c>
      <c r="E14" s="88">
        <f>COUNTIFS('Prioritized Approach Milestones'!B14,"5",'Prioritized Approach Milestones'!C14,"yes")</f>
        <v>0</v>
      </c>
      <c r="F14" s="89">
        <f>COUNTIFS('Prioritized Approach Milestones'!B14,"6",'Prioritized Approach Milestones'!C14,"yes")</f>
        <v>0</v>
      </c>
      <c r="G14" s="274">
        <f t="shared" si="0"/>
        <v>0</v>
      </c>
      <c r="H14" s="172">
        <f>COUNTIFS('Prioritized Approach Milestones'!B14,"1",'Prioritized Approach Milestones'!C14,"N/A")</f>
        <v>0</v>
      </c>
      <c r="I14" s="172">
        <f>COUNTIFS('Prioritized Approach Milestones'!B14,"2",'Prioritized Approach Milestones'!C14,"N/A")</f>
        <v>0</v>
      </c>
      <c r="J14" s="172">
        <f>COUNTIFS('Prioritized Approach Milestones'!B14,"3",'Prioritized Approach Milestones'!C14,"N/A")</f>
        <v>0</v>
      </c>
      <c r="K14" s="172">
        <f>COUNTIFS('Prioritized Approach Milestones'!B14,"4",'Prioritized Approach Milestones'!C14,"N/A")</f>
        <v>0</v>
      </c>
      <c r="L14" s="172">
        <f>COUNTIFS('Prioritized Approach Milestones'!B14,"5",'Prioritized Approach Milestones'!C14,"N/A")</f>
        <v>0</v>
      </c>
      <c r="M14" s="172">
        <f>COUNTIFS('Prioritized Approach Milestones'!B14,"6",'Prioritized Approach Milestones'!C14,"N/A")</f>
        <v>0</v>
      </c>
      <c r="N14" s="260">
        <f t="shared" si="1"/>
        <v>0</v>
      </c>
      <c r="O14" s="279"/>
      <c r="P14" s="75" t="str">
        <f>IF('Prioritized Approach Milestones'!$B14=1,'Prioritized Approach Milestones'!$F14,"")</f>
        <v/>
      </c>
      <c r="Q14" s="75">
        <f>IF('Prioritized Approach Milestones'!$B14=2,'Prioritized Approach Milestones'!$F14,"")</f>
        <v>0</v>
      </c>
      <c r="R14" s="75" t="str">
        <f>IF('Prioritized Approach Milestones'!$B14=3,'Prioritized Approach Milestones'!$F14,"")</f>
        <v/>
      </c>
      <c r="S14" s="75" t="str">
        <f>IF('Prioritized Approach Milestones'!$B14=4,'Prioritized Approach Milestones'!$F14,"")</f>
        <v/>
      </c>
      <c r="T14" s="75" t="str">
        <f>IF('Prioritized Approach Milestones'!$B14=5,'Prioritized Approach Milestones'!$F14,"")</f>
        <v/>
      </c>
      <c r="U14" s="76" t="str">
        <f>IF('Prioritized Approach Milestones'!$B14=6,'Prioritized Approach Milestones'!$F14,"")</f>
        <v/>
      </c>
      <c r="V14" s="77" t="str">
        <f>IF(AND('Prioritized Approach Milestones'!C14="Yes",'Prioritized Approach Milestones'!F14=""),"CORRECT",IF('Prioritized Approach Milestones'!C14="No","CORRECT",IF('Prioritized Approach Milestones'!B14=1,"ERROR 1","N/A")))</f>
        <v>N/A</v>
      </c>
      <c r="W14" s="77" t="str">
        <f>IF(AND('Prioritized Approach Milestones'!C14="Yes",'Prioritized Approach Milestones'!F14=""),"CORRECT",IF('Prioritized Approach Milestones'!C14="No","CORRECT",IF('Prioritized Approach Milestones'!B14=2,"ERROR 1","N/A")))</f>
        <v>ERROR 1</v>
      </c>
      <c r="X14" s="77" t="str">
        <f>IF(AND('Prioritized Approach Milestones'!C14="Yes",'Prioritized Approach Milestones'!F14=""),"CORRECT",IF('Prioritized Approach Milestones'!C14="No","CORRECT",IF('Prioritized Approach Milestones'!B14=3,"ERROR 1","N/A")))</f>
        <v>N/A</v>
      </c>
      <c r="Y14" s="77" t="str">
        <f>IF(AND('Prioritized Approach Milestones'!C14="Yes",'Prioritized Approach Milestones'!F14=""),"CORRECT",IF('Prioritized Approach Milestones'!C14="No","CORRECT",IF('Prioritized Approach Milestones'!B14=4,"ERROR 1","N/A")))</f>
        <v>N/A</v>
      </c>
      <c r="Z14" s="77" t="str">
        <f>IF(AND('Prioritized Approach Milestones'!C14="Yes",'Prioritized Approach Milestones'!F14=""),"CORRECT",IF('Prioritized Approach Milestones'!C14="No","CORRECT",IF('Prioritized Approach Milestones'!B14=5,"ERROR 1","N/A")))</f>
        <v>N/A</v>
      </c>
      <c r="AA14" s="77" t="str">
        <f>IF(AND('Prioritized Approach Milestones'!C14="Yes",'Prioritized Approach Milestones'!F14=""),"CORRECT",IF('Prioritized Approach Milestones'!C14="No","CORRECT",IF('Prioritized Approach Milestones'!B14=6,"ERROR 1","N/A")))</f>
        <v>N/A</v>
      </c>
      <c r="AB14" s="69" t="str">
        <f>IF(AND('Prioritized Approach Milestones'!C14="No",'Prioritized Approach Milestones'!F14=""),IF('Prioritized Approach Milestones'!B14=1,"ERROR 2","N/A"),"CORRECT")</f>
        <v>CORRECT</v>
      </c>
      <c r="AC14" s="69" t="str">
        <f>IF(AND('Prioritized Approach Milestones'!C14="No",'Prioritized Approach Milestones'!F14=""),IF('Prioritized Approach Milestones'!B14=2,"ERROR 2","N/A"),"CORRECT")</f>
        <v>CORRECT</v>
      </c>
      <c r="AD14" s="69" t="str">
        <f>IF(AND('Prioritized Approach Milestones'!C14="No",'Prioritized Approach Milestones'!F14=""),IF('Prioritized Approach Milestones'!B14=3,"ERROR 2","N/A"),"CORRECT")</f>
        <v>CORRECT</v>
      </c>
      <c r="AE14" s="69" t="str">
        <f>IF(AND('Prioritized Approach Milestones'!C14="No",'Prioritized Approach Milestones'!F14=""),IF('Prioritized Approach Milestones'!B14=4,"ERROR 2","N/A"),"CORRECT")</f>
        <v>CORRECT</v>
      </c>
      <c r="AF14" s="69" t="str">
        <f>IF(AND('Prioritized Approach Milestones'!C14="No",'Prioritized Approach Milestones'!F14=""),IF('Prioritized Approach Milestones'!B14=5,"ERROR 2","N/A"),"CORRECT")</f>
        <v>CORRECT</v>
      </c>
      <c r="AG14" s="78" t="str">
        <f>IF(AND('Prioritized Approach Milestones'!C14="No",'Prioritized Approach Milestones'!F14=""),IF('Prioritized Approach Milestones'!B14=6,"ERROR 2","N/A"),"CORRECT")</f>
        <v>CORRECT</v>
      </c>
    </row>
    <row r="15" spans="1:33">
      <c r="A15" s="85">
        <f>COUNTIFS('Prioritized Approach Milestones'!B15,"1",'Prioritized Approach Milestones'!C15,"yes")</f>
        <v>0</v>
      </c>
      <c r="B15" s="90">
        <f>COUNTIFS('Prioritized Approach Milestones'!B15,"2",'Prioritized Approach Milestones'!C15,"yes")</f>
        <v>0</v>
      </c>
      <c r="C15" s="86">
        <f>COUNTIFS('Prioritized Approach Milestones'!B15,"3",'Prioritized Approach Milestones'!C15,"yes")</f>
        <v>0</v>
      </c>
      <c r="D15" s="87">
        <f>COUNTIFS('Prioritized Approach Milestones'!B15,"4",'Prioritized Approach Milestones'!C15,"yes")</f>
        <v>0</v>
      </c>
      <c r="E15" s="88">
        <f>COUNTIFS('Prioritized Approach Milestones'!B15,"5",'Prioritized Approach Milestones'!C15,"yes")</f>
        <v>0</v>
      </c>
      <c r="F15" s="89">
        <f>COUNTIFS('Prioritized Approach Milestones'!B15,"6",'Prioritized Approach Milestones'!C15,"yes")</f>
        <v>0</v>
      </c>
      <c r="G15" s="274">
        <f t="shared" si="0"/>
        <v>0</v>
      </c>
      <c r="H15" s="172">
        <f>COUNTIFS('Prioritized Approach Milestones'!B15,"1",'Prioritized Approach Milestones'!C15,"N/A")</f>
        <v>0</v>
      </c>
      <c r="I15" s="172">
        <f>COUNTIFS('Prioritized Approach Milestones'!B15,"2",'Prioritized Approach Milestones'!C15,"N/A")</f>
        <v>0</v>
      </c>
      <c r="J15" s="172">
        <f>COUNTIFS('Prioritized Approach Milestones'!B15,"3",'Prioritized Approach Milestones'!C15,"N/A")</f>
        <v>0</v>
      </c>
      <c r="K15" s="172">
        <f>COUNTIFS('Prioritized Approach Milestones'!B15,"4",'Prioritized Approach Milestones'!C15,"N/A")</f>
        <v>0</v>
      </c>
      <c r="L15" s="172">
        <f>COUNTIFS('Prioritized Approach Milestones'!B15,"5",'Prioritized Approach Milestones'!C15,"N/A")</f>
        <v>0</v>
      </c>
      <c r="M15" s="172">
        <f>COUNTIFS('Prioritized Approach Milestones'!B15,"6",'Prioritized Approach Milestones'!C15,"N/A")</f>
        <v>0</v>
      </c>
      <c r="N15" s="260">
        <f t="shared" si="1"/>
        <v>0</v>
      </c>
      <c r="O15" s="279"/>
      <c r="P15" s="75" t="str">
        <f>IF('Prioritized Approach Milestones'!$B15=1,'Prioritized Approach Milestones'!$F15,"")</f>
        <v/>
      </c>
      <c r="Q15" s="75">
        <f>IF('Prioritized Approach Milestones'!$B15=2,'Prioritized Approach Milestones'!$F15,"")</f>
        <v>0</v>
      </c>
      <c r="R15" s="75" t="str">
        <f>IF('Prioritized Approach Milestones'!$B15=3,'Prioritized Approach Milestones'!$F15,"")</f>
        <v/>
      </c>
      <c r="S15" s="75" t="str">
        <f>IF('Prioritized Approach Milestones'!$B15=4,'Prioritized Approach Milestones'!$F15,"")</f>
        <v/>
      </c>
      <c r="T15" s="75" t="str">
        <f>IF('Prioritized Approach Milestones'!$B15=5,'Prioritized Approach Milestones'!$F15,"")</f>
        <v/>
      </c>
      <c r="U15" s="76" t="str">
        <f>IF('Prioritized Approach Milestones'!$B15=6,'Prioritized Approach Milestones'!$F15,"")</f>
        <v/>
      </c>
      <c r="V15" s="77" t="str">
        <f>IF(AND('Prioritized Approach Milestones'!C15="Yes",'Prioritized Approach Milestones'!F15=""),"CORRECT",IF('Prioritized Approach Milestones'!C15="No","CORRECT",IF('Prioritized Approach Milestones'!B15=1,"ERROR 1","N/A")))</f>
        <v>N/A</v>
      </c>
      <c r="W15" s="77" t="str">
        <f>IF(AND('Prioritized Approach Milestones'!C15="Yes",'Prioritized Approach Milestones'!F15=""),"CORRECT",IF('Prioritized Approach Milestones'!C15="No","CORRECT",IF('Prioritized Approach Milestones'!B15=2,"ERROR 1","N/A")))</f>
        <v>ERROR 1</v>
      </c>
      <c r="X15" s="77" t="str">
        <f>IF(AND('Prioritized Approach Milestones'!C15="Yes",'Prioritized Approach Milestones'!F15=""),"CORRECT",IF('Prioritized Approach Milestones'!C15="No","CORRECT",IF('Prioritized Approach Milestones'!B15=3,"ERROR 1","N/A")))</f>
        <v>N/A</v>
      </c>
      <c r="Y15" s="77" t="str">
        <f>IF(AND('Prioritized Approach Milestones'!C15="Yes",'Prioritized Approach Milestones'!F15=""),"CORRECT",IF('Prioritized Approach Milestones'!C15="No","CORRECT",IF('Prioritized Approach Milestones'!B15=4,"ERROR 1","N/A")))</f>
        <v>N/A</v>
      </c>
      <c r="Z15" s="77" t="str">
        <f>IF(AND('Prioritized Approach Milestones'!C15="Yes",'Prioritized Approach Milestones'!F15=""),"CORRECT",IF('Prioritized Approach Milestones'!C15="No","CORRECT",IF('Prioritized Approach Milestones'!B15=5,"ERROR 1","N/A")))</f>
        <v>N/A</v>
      </c>
      <c r="AA15" s="77" t="str">
        <f>IF(AND('Prioritized Approach Milestones'!C15="Yes",'Prioritized Approach Milestones'!F15=""),"CORRECT",IF('Prioritized Approach Milestones'!C15="No","CORRECT",IF('Prioritized Approach Milestones'!B15=6,"ERROR 1","N/A")))</f>
        <v>N/A</v>
      </c>
      <c r="AB15" s="69" t="str">
        <f>IF(AND('Prioritized Approach Milestones'!C15="No",'Prioritized Approach Milestones'!F15=""),IF('Prioritized Approach Milestones'!B15=1,"ERROR 2","N/A"),"CORRECT")</f>
        <v>CORRECT</v>
      </c>
      <c r="AC15" s="69" t="str">
        <f>IF(AND('Prioritized Approach Milestones'!C15="No",'Prioritized Approach Milestones'!F15=""),IF('Prioritized Approach Milestones'!B15=2,"ERROR 2","N/A"),"CORRECT")</f>
        <v>CORRECT</v>
      </c>
      <c r="AD15" s="69" t="str">
        <f>IF(AND('Prioritized Approach Milestones'!C15="No",'Prioritized Approach Milestones'!F15=""),IF('Prioritized Approach Milestones'!B15=3,"ERROR 2","N/A"),"CORRECT")</f>
        <v>CORRECT</v>
      </c>
      <c r="AE15" s="69" t="str">
        <f>IF(AND('Prioritized Approach Milestones'!C15="No",'Prioritized Approach Milestones'!F15=""),IF('Prioritized Approach Milestones'!B15=4,"ERROR 2","N/A"),"CORRECT")</f>
        <v>CORRECT</v>
      </c>
      <c r="AF15" s="69" t="str">
        <f>IF(AND('Prioritized Approach Milestones'!C15="No",'Prioritized Approach Milestones'!F15=""),IF('Prioritized Approach Milestones'!B15=5,"ERROR 2","N/A"),"CORRECT")</f>
        <v>CORRECT</v>
      </c>
      <c r="AG15" s="78" t="str">
        <f>IF(AND('Prioritized Approach Milestones'!C15="No",'Prioritized Approach Milestones'!F15=""),IF('Prioritized Approach Milestones'!B15=6,"ERROR 2","N/A"),"CORRECT")</f>
        <v>CORRECT</v>
      </c>
    </row>
    <row r="16" spans="1:33">
      <c r="A16" s="85">
        <f>COUNTIFS('Prioritized Approach Milestones'!B16,"1",'Prioritized Approach Milestones'!C16,"yes")</f>
        <v>0</v>
      </c>
      <c r="B16" s="90">
        <f>COUNTIFS('Prioritized Approach Milestones'!B16,"2",'Prioritized Approach Milestones'!C16,"yes")</f>
        <v>0</v>
      </c>
      <c r="C16" s="86">
        <f>COUNTIFS('Prioritized Approach Milestones'!B16,"3",'Prioritized Approach Milestones'!C16,"yes")</f>
        <v>0</v>
      </c>
      <c r="D16" s="87">
        <f>COUNTIFS('Prioritized Approach Milestones'!B16,"4",'Prioritized Approach Milestones'!C16,"yes")</f>
        <v>0</v>
      </c>
      <c r="E16" s="88">
        <f>COUNTIFS('Prioritized Approach Milestones'!B16,"5",'Prioritized Approach Milestones'!C16,"yes")</f>
        <v>0</v>
      </c>
      <c r="F16" s="89">
        <f>COUNTIFS('Prioritized Approach Milestones'!B16,"6",'Prioritized Approach Milestones'!C16,"yes")</f>
        <v>0</v>
      </c>
      <c r="G16" s="274">
        <f t="shared" si="0"/>
        <v>0</v>
      </c>
      <c r="H16" s="172">
        <f>COUNTIFS('Prioritized Approach Milestones'!B16,"1",'Prioritized Approach Milestones'!C16,"N/A")</f>
        <v>0</v>
      </c>
      <c r="I16" s="172">
        <f>COUNTIFS('Prioritized Approach Milestones'!B16,"2",'Prioritized Approach Milestones'!C16,"N/A")</f>
        <v>0</v>
      </c>
      <c r="J16" s="172">
        <f>COUNTIFS('Prioritized Approach Milestones'!B16,"3",'Prioritized Approach Milestones'!C16,"N/A")</f>
        <v>0</v>
      </c>
      <c r="K16" s="172">
        <f>COUNTIFS('Prioritized Approach Milestones'!B16,"4",'Prioritized Approach Milestones'!C16,"N/A")</f>
        <v>0</v>
      </c>
      <c r="L16" s="172">
        <f>COUNTIFS('Prioritized Approach Milestones'!B16,"5",'Prioritized Approach Milestones'!C16,"N/A")</f>
        <v>0</v>
      </c>
      <c r="M16" s="172">
        <f>COUNTIFS('Prioritized Approach Milestones'!B16,"6",'Prioritized Approach Milestones'!C16,"N/A")</f>
        <v>0</v>
      </c>
      <c r="N16" s="260">
        <f t="shared" si="1"/>
        <v>0</v>
      </c>
      <c r="O16" s="279"/>
      <c r="P16" s="75" t="str">
        <f>IF('Prioritized Approach Milestones'!$B16=1,'Prioritized Approach Milestones'!$F16,"")</f>
        <v/>
      </c>
      <c r="Q16" s="75" t="str">
        <f>IF('Prioritized Approach Milestones'!$B16=2,'Prioritized Approach Milestones'!$F16,"")</f>
        <v/>
      </c>
      <c r="R16" s="75" t="str">
        <f>IF('Prioritized Approach Milestones'!$B16=3,'Prioritized Approach Milestones'!$F16,"")</f>
        <v/>
      </c>
      <c r="S16" s="75" t="str">
        <f>IF('Prioritized Approach Milestones'!$B16=4,'Prioritized Approach Milestones'!$F16,"")</f>
        <v/>
      </c>
      <c r="T16" s="75" t="str">
        <f>IF('Prioritized Approach Milestones'!$B16=5,'Prioritized Approach Milestones'!$F16,"")</f>
        <v/>
      </c>
      <c r="U16" s="76" t="str">
        <f>IF('Prioritized Approach Milestones'!$B16=6,'Prioritized Approach Milestones'!$F16,"")</f>
        <v/>
      </c>
      <c r="V16" s="77" t="str">
        <f>IF(AND('Prioritized Approach Milestones'!C16="Yes",'Prioritized Approach Milestones'!F16=""),"CORRECT",IF('Prioritized Approach Milestones'!C16="No","CORRECT",IF('Prioritized Approach Milestones'!B16=1,"ERROR 1","N/A")))</f>
        <v>N/A</v>
      </c>
      <c r="W16" s="77" t="str">
        <f>IF(AND('Prioritized Approach Milestones'!C16="Yes",'Prioritized Approach Milestones'!F16=""),"CORRECT",IF('Prioritized Approach Milestones'!C16="No","CORRECT",IF('Prioritized Approach Milestones'!B16=2,"ERROR 1","N/A")))</f>
        <v>N/A</v>
      </c>
      <c r="X16" s="77" t="str">
        <f>IF(AND('Prioritized Approach Milestones'!C16="Yes",'Prioritized Approach Milestones'!F16=""),"CORRECT",IF('Prioritized Approach Milestones'!C16="No","CORRECT",IF('Prioritized Approach Milestones'!B16=3,"ERROR 1","N/A")))</f>
        <v>N/A</v>
      </c>
      <c r="Y16" s="77" t="str">
        <f>IF(AND('Prioritized Approach Milestones'!C16="Yes",'Prioritized Approach Milestones'!F16=""),"CORRECT",IF('Prioritized Approach Milestones'!C16="No","CORRECT",IF('Prioritized Approach Milestones'!B16=4,"ERROR 1","N/A")))</f>
        <v>N/A</v>
      </c>
      <c r="Z16" s="77" t="str">
        <f>IF(AND('Prioritized Approach Milestones'!C16="Yes",'Prioritized Approach Milestones'!F16=""),"CORRECT",IF('Prioritized Approach Milestones'!C16="No","CORRECT",IF('Prioritized Approach Milestones'!B16=5,"ERROR 1","N/A")))</f>
        <v>N/A</v>
      </c>
      <c r="AA16" s="77" t="str">
        <f>IF(AND('Prioritized Approach Milestones'!C16="Yes",'Prioritized Approach Milestones'!F16=""),"CORRECT",IF('Prioritized Approach Milestones'!C16="No","CORRECT",IF('Prioritized Approach Milestones'!B16=6,"ERROR 1","N/A")))</f>
        <v>N/A</v>
      </c>
      <c r="AB16" s="69" t="str">
        <f>IF(AND('Prioritized Approach Milestones'!C16="No",'Prioritized Approach Milestones'!F16=""),IF('Prioritized Approach Milestones'!B16=1,"ERROR 2","N/A"),"CORRECT")</f>
        <v>CORRECT</v>
      </c>
      <c r="AC16" s="69" t="str">
        <f>IF(AND('Prioritized Approach Milestones'!C16="No",'Prioritized Approach Milestones'!F16=""),IF('Prioritized Approach Milestones'!B16=2,"ERROR 2","N/A"),"CORRECT")</f>
        <v>CORRECT</v>
      </c>
      <c r="AD16" s="69" t="str">
        <f>IF(AND('Prioritized Approach Milestones'!C16="No",'Prioritized Approach Milestones'!F16=""),IF('Prioritized Approach Milestones'!B16=3,"ERROR 2","N/A"),"CORRECT")</f>
        <v>CORRECT</v>
      </c>
      <c r="AE16" s="69" t="str">
        <f>IF(AND('Prioritized Approach Milestones'!C16="No",'Prioritized Approach Milestones'!F16=""),IF('Prioritized Approach Milestones'!B16=4,"ERROR 2","N/A"),"CORRECT")</f>
        <v>CORRECT</v>
      </c>
      <c r="AF16" s="69" t="str">
        <f>IF(AND('Prioritized Approach Milestones'!C16="No",'Prioritized Approach Milestones'!F16=""),IF('Prioritized Approach Milestones'!B16=5,"ERROR 2","N/A"),"CORRECT")</f>
        <v>CORRECT</v>
      </c>
      <c r="AG16" s="78" t="str">
        <f>IF(AND('Prioritized Approach Milestones'!C16="No",'Prioritized Approach Milestones'!F16=""),IF('Prioritized Approach Milestones'!B16=6,"ERROR 2","N/A"),"CORRECT")</f>
        <v>CORRECT</v>
      </c>
    </row>
    <row r="17" spans="1:33">
      <c r="A17" s="85">
        <f>COUNTIFS('Prioritized Approach Milestones'!B17,"1",'Prioritized Approach Milestones'!C17,"yes")</f>
        <v>0</v>
      </c>
      <c r="B17" s="90">
        <f>COUNTIFS('Prioritized Approach Milestones'!B17,"2",'Prioritized Approach Milestones'!C17,"yes")</f>
        <v>0</v>
      </c>
      <c r="C17" s="86">
        <f>COUNTIFS('Prioritized Approach Milestones'!B17,"3",'Prioritized Approach Milestones'!C17,"yes")</f>
        <v>0</v>
      </c>
      <c r="D17" s="87">
        <f>COUNTIFS('Prioritized Approach Milestones'!B17,"4",'Prioritized Approach Milestones'!C17,"yes")</f>
        <v>0</v>
      </c>
      <c r="E17" s="88">
        <f>COUNTIFS('Prioritized Approach Milestones'!B17,"5",'Prioritized Approach Milestones'!C17,"yes")</f>
        <v>0</v>
      </c>
      <c r="F17" s="89">
        <f>COUNTIFS('Prioritized Approach Milestones'!B17,"6",'Prioritized Approach Milestones'!C17,"yes")</f>
        <v>0</v>
      </c>
      <c r="G17" s="274">
        <f t="shared" si="0"/>
        <v>0</v>
      </c>
      <c r="H17" s="172">
        <f>COUNTIFS('Prioritized Approach Milestones'!B17,"1",'Prioritized Approach Milestones'!C17,"N/A")</f>
        <v>0</v>
      </c>
      <c r="I17" s="172">
        <f>COUNTIFS('Prioritized Approach Milestones'!B17,"2",'Prioritized Approach Milestones'!C17,"N/A")</f>
        <v>0</v>
      </c>
      <c r="J17" s="172">
        <f>COUNTIFS('Prioritized Approach Milestones'!B17,"3",'Prioritized Approach Milestones'!C17,"N/A")</f>
        <v>0</v>
      </c>
      <c r="K17" s="172">
        <f>COUNTIFS('Prioritized Approach Milestones'!B17,"4",'Prioritized Approach Milestones'!C17,"N/A")</f>
        <v>0</v>
      </c>
      <c r="L17" s="172">
        <f>COUNTIFS('Prioritized Approach Milestones'!B17,"5",'Prioritized Approach Milestones'!C17,"N/A")</f>
        <v>0</v>
      </c>
      <c r="M17" s="172">
        <f>COUNTIFS('Prioritized Approach Milestones'!B17,"6",'Prioritized Approach Milestones'!C17,"N/A")</f>
        <v>0</v>
      </c>
      <c r="N17" s="260">
        <f>SUM(H17:M17)</f>
        <v>0</v>
      </c>
      <c r="O17" s="279"/>
      <c r="P17" s="75" t="str">
        <f>IF('Prioritized Approach Milestones'!$B17=1,'Prioritized Approach Milestones'!$F17,"")</f>
        <v/>
      </c>
      <c r="Q17" s="75">
        <f>IF('Prioritized Approach Milestones'!$B17=2,'Prioritized Approach Milestones'!$F17,"")</f>
        <v>0</v>
      </c>
      <c r="R17" s="75" t="str">
        <f>IF('Prioritized Approach Milestones'!$B17=3,'Prioritized Approach Milestones'!$F17,"")</f>
        <v/>
      </c>
      <c r="S17" s="75" t="str">
        <f>IF('Prioritized Approach Milestones'!$B17=4,'Prioritized Approach Milestones'!$F17,"")</f>
        <v/>
      </c>
      <c r="T17" s="75" t="str">
        <f>IF('Prioritized Approach Milestones'!$B17=5,'Prioritized Approach Milestones'!$F17,"")</f>
        <v/>
      </c>
      <c r="U17" s="76" t="str">
        <f>IF('Prioritized Approach Milestones'!$B17=6,'Prioritized Approach Milestones'!$F17,"")</f>
        <v/>
      </c>
      <c r="V17" s="77" t="str">
        <f>IF(AND('Prioritized Approach Milestones'!C17="Yes",'Prioritized Approach Milestones'!F17=""),"CORRECT",IF('Prioritized Approach Milestones'!C17="No","CORRECT",IF('Prioritized Approach Milestones'!B17=1,"ERROR 1","N/A")))</f>
        <v>N/A</v>
      </c>
      <c r="W17" s="77" t="str">
        <f>IF(AND('Prioritized Approach Milestones'!C17="Yes",'Prioritized Approach Milestones'!F17=""),"CORRECT",IF('Prioritized Approach Milestones'!C17="No","CORRECT",IF('Prioritized Approach Milestones'!B17=2,"ERROR 1","N/A")))</f>
        <v>ERROR 1</v>
      </c>
      <c r="X17" s="77" t="str">
        <f>IF(AND('Prioritized Approach Milestones'!C17="Yes",'Prioritized Approach Milestones'!F17=""),"CORRECT",IF('Prioritized Approach Milestones'!C17="No","CORRECT",IF('Prioritized Approach Milestones'!B17=3,"ERROR 1","N/A")))</f>
        <v>N/A</v>
      </c>
      <c r="Y17" s="77" t="str">
        <f>IF(AND('Prioritized Approach Milestones'!C17="Yes",'Prioritized Approach Milestones'!F17=""),"CORRECT",IF('Prioritized Approach Milestones'!C17="No","CORRECT",IF('Prioritized Approach Milestones'!B17=4,"ERROR 1","N/A")))</f>
        <v>N/A</v>
      </c>
      <c r="Z17" s="77" t="str">
        <f>IF(AND('Prioritized Approach Milestones'!C17="Yes",'Prioritized Approach Milestones'!F17=""),"CORRECT",IF('Prioritized Approach Milestones'!C17="No","CORRECT",IF('Prioritized Approach Milestones'!B17=5,"ERROR 1","N/A")))</f>
        <v>N/A</v>
      </c>
      <c r="AA17" s="77" t="str">
        <f>IF(AND('Prioritized Approach Milestones'!C17="Yes",'Prioritized Approach Milestones'!F17=""),"CORRECT",IF('Prioritized Approach Milestones'!C17="No","CORRECT",IF('Prioritized Approach Milestones'!B17=6,"ERROR 1","N/A")))</f>
        <v>N/A</v>
      </c>
      <c r="AB17" s="69" t="str">
        <f>IF(AND('Prioritized Approach Milestones'!C17="No",'Prioritized Approach Milestones'!F17=""),IF('Prioritized Approach Milestones'!B17=1,"ERROR 2","N/A"),"CORRECT")</f>
        <v>CORRECT</v>
      </c>
      <c r="AC17" s="69" t="str">
        <f>IF(AND('Prioritized Approach Milestones'!C17="No",'Prioritized Approach Milestones'!F17=""),IF('Prioritized Approach Milestones'!B17=2,"ERROR 2","N/A"),"CORRECT")</f>
        <v>CORRECT</v>
      </c>
      <c r="AD17" s="69" t="str">
        <f>IF(AND('Prioritized Approach Milestones'!C17="No",'Prioritized Approach Milestones'!F17=""),IF('Prioritized Approach Milestones'!B17=3,"ERROR 2","N/A"),"CORRECT")</f>
        <v>CORRECT</v>
      </c>
      <c r="AE17" s="69" t="str">
        <f>IF(AND('Prioritized Approach Milestones'!C17="No",'Prioritized Approach Milestones'!F17=""),IF('Prioritized Approach Milestones'!B17=4,"ERROR 2","N/A"),"CORRECT")</f>
        <v>CORRECT</v>
      </c>
      <c r="AF17" s="69" t="str">
        <f>IF(AND('Prioritized Approach Milestones'!C17="No",'Prioritized Approach Milestones'!F17=""),IF('Prioritized Approach Milestones'!B17=5,"ERROR 2","N/A"),"CORRECT")</f>
        <v>CORRECT</v>
      </c>
      <c r="AG17" s="78" t="str">
        <f>IF(AND('Prioritized Approach Milestones'!C17="No",'Prioritized Approach Milestones'!F17=""),IF('Prioritized Approach Milestones'!B17=6,"ERROR 2","N/A"),"CORRECT")</f>
        <v>CORRECT</v>
      </c>
    </row>
    <row r="18" spans="1:33">
      <c r="A18" s="85">
        <f>COUNTIFS('Prioritized Approach Milestones'!B18,"1",'Prioritized Approach Milestones'!C18,"yes")</f>
        <v>0</v>
      </c>
      <c r="B18" s="90">
        <f>COUNTIFS('Prioritized Approach Milestones'!B18,"2",'Prioritized Approach Milestones'!C18,"yes")</f>
        <v>0</v>
      </c>
      <c r="C18" s="86">
        <f>COUNTIFS('Prioritized Approach Milestones'!B18,"3",'Prioritized Approach Milestones'!C18,"yes")</f>
        <v>0</v>
      </c>
      <c r="D18" s="87">
        <f>COUNTIFS('Prioritized Approach Milestones'!B18,"4",'Prioritized Approach Milestones'!C18,"yes")</f>
        <v>0</v>
      </c>
      <c r="E18" s="88">
        <f>COUNTIFS('Prioritized Approach Milestones'!B18,"5",'Prioritized Approach Milestones'!C18,"yes")</f>
        <v>0</v>
      </c>
      <c r="F18" s="89">
        <f>COUNTIFS('Prioritized Approach Milestones'!B18,"6",'Prioritized Approach Milestones'!C18,"yes")</f>
        <v>0</v>
      </c>
      <c r="G18" s="274">
        <f t="shared" si="0"/>
        <v>0</v>
      </c>
      <c r="H18" s="172">
        <f>COUNTIFS('Prioritized Approach Milestones'!B18,"1",'Prioritized Approach Milestones'!C18,"N/A")</f>
        <v>0</v>
      </c>
      <c r="I18" s="172">
        <f>COUNTIFS('Prioritized Approach Milestones'!B18,"2",'Prioritized Approach Milestones'!C18,"N/A")</f>
        <v>0</v>
      </c>
      <c r="J18" s="172">
        <f>COUNTIFS('Prioritized Approach Milestones'!B18,"3",'Prioritized Approach Milestones'!C18,"N/A")</f>
        <v>0</v>
      </c>
      <c r="K18" s="172">
        <f>COUNTIFS('Prioritized Approach Milestones'!B18,"4",'Prioritized Approach Milestones'!C18,"N/A")</f>
        <v>0</v>
      </c>
      <c r="L18" s="172">
        <f>COUNTIFS('Prioritized Approach Milestones'!B18,"5",'Prioritized Approach Milestones'!C18,"N/A")</f>
        <v>0</v>
      </c>
      <c r="M18" s="172">
        <f>COUNTIFS('Prioritized Approach Milestones'!B18,"6",'Prioritized Approach Milestones'!C18,"N/A")</f>
        <v>0</v>
      </c>
      <c r="N18" s="260">
        <f t="shared" si="1"/>
        <v>0</v>
      </c>
      <c r="O18" s="279"/>
      <c r="P18" s="75" t="str">
        <f>IF('Prioritized Approach Milestones'!$B18=1,'Prioritized Approach Milestones'!$F18,"")</f>
        <v/>
      </c>
      <c r="Q18" s="75">
        <f>IF('Prioritized Approach Milestones'!$B18=2,'Prioritized Approach Milestones'!$F18,"")</f>
        <v>0</v>
      </c>
      <c r="R18" s="75" t="str">
        <f>IF('Prioritized Approach Milestones'!$B18=3,'Prioritized Approach Milestones'!$F18,"")</f>
        <v/>
      </c>
      <c r="S18" s="75" t="str">
        <f>IF('Prioritized Approach Milestones'!$B18=4,'Prioritized Approach Milestones'!$F18,"")</f>
        <v/>
      </c>
      <c r="T18" s="75" t="str">
        <f>IF('Prioritized Approach Milestones'!$B18=5,'Prioritized Approach Milestones'!$F18,"")</f>
        <v/>
      </c>
      <c r="U18" s="76" t="str">
        <f>IF('Prioritized Approach Milestones'!$B18=6,'Prioritized Approach Milestones'!$F18,"")</f>
        <v/>
      </c>
      <c r="V18" s="77" t="str">
        <f>IF(AND('Prioritized Approach Milestones'!C18="Yes",'Prioritized Approach Milestones'!F18=""),"CORRECT",IF('Prioritized Approach Milestones'!C18="No","CORRECT",IF('Prioritized Approach Milestones'!B18=1,"ERROR 1","N/A")))</f>
        <v>N/A</v>
      </c>
      <c r="W18" s="77" t="str">
        <f>IF(AND('Prioritized Approach Milestones'!C18="Yes",'Prioritized Approach Milestones'!F18=""),"CORRECT",IF('Prioritized Approach Milestones'!C18="No","CORRECT",IF('Prioritized Approach Milestones'!B18=2,"ERROR 1","N/A")))</f>
        <v>ERROR 1</v>
      </c>
      <c r="X18" s="77" t="str">
        <f>IF(AND('Prioritized Approach Milestones'!C18="Yes",'Prioritized Approach Milestones'!F18=""),"CORRECT",IF('Prioritized Approach Milestones'!C18="No","CORRECT",IF('Prioritized Approach Milestones'!B18=3,"ERROR 1","N/A")))</f>
        <v>N/A</v>
      </c>
      <c r="Y18" s="77" t="str">
        <f>IF(AND('Prioritized Approach Milestones'!C18="Yes",'Prioritized Approach Milestones'!F18=""),"CORRECT",IF('Prioritized Approach Milestones'!C18="No","CORRECT",IF('Prioritized Approach Milestones'!B18=4,"ERROR 1","N/A")))</f>
        <v>N/A</v>
      </c>
      <c r="Z18" s="77" t="str">
        <f>IF(AND('Prioritized Approach Milestones'!C18="Yes",'Prioritized Approach Milestones'!F18=""),"CORRECT",IF('Prioritized Approach Milestones'!C18="No","CORRECT",IF('Prioritized Approach Milestones'!B18=5,"ERROR 1","N/A")))</f>
        <v>N/A</v>
      </c>
      <c r="AA18" s="77" t="str">
        <f>IF(AND('Prioritized Approach Milestones'!C18="Yes",'Prioritized Approach Milestones'!F18=""),"CORRECT",IF('Prioritized Approach Milestones'!C18="No","CORRECT",IF('Prioritized Approach Milestones'!B18=6,"ERROR 1","N/A")))</f>
        <v>N/A</v>
      </c>
      <c r="AB18" s="69" t="str">
        <f>IF(AND('Prioritized Approach Milestones'!C18="No",'Prioritized Approach Milestones'!F18=""),IF('Prioritized Approach Milestones'!B18=1,"ERROR 2","N/A"),"CORRECT")</f>
        <v>CORRECT</v>
      </c>
      <c r="AC18" s="69" t="str">
        <f>IF(AND('Prioritized Approach Milestones'!C18="No",'Prioritized Approach Milestones'!F18=""),IF('Prioritized Approach Milestones'!B18=2,"ERROR 2","N/A"),"CORRECT")</f>
        <v>CORRECT</v>
      </c>
      <c r="AD18" s="69" t="str">
        <f>IF(AND('Prioritized Approach Milestones'!C18="No",'Prioritized Approach Milestones'!F18=""),IF('Prioritized Approach Milestones'!B18=3,"ERROR 2","N/A"),"CORRECT")</f>
        <v>CORRECT</v>
      </c>
      <c r="AE18" s="69" t="str">
        <f>IF(AND('Prioritized Approach Milestones'!C18="No",'Prioritized Approach Milestones'!F18=""),IF('Prioritized Approach Milestones'!B18=4,"ERROR 2","N/A"),"CORRECT")</f>
        <v>CORRECT</v>
      </c>
      <c r="AF18" s="69" t="str">
        <f>IF(AND('Prioritized Approach Milestones'!C18="No",'Prioritized Approach Milestones'!F18=""),IF('Prioritized Approach Milestones'!B18=5,"ERROR 2","N/A"),"CORRECT")</f>
        <v>CORRECT</v>
      </c>
      <c r="AG18" s="78" t="str">
        <f>IF(AND('Prioritized Approach Milestones'!C18="No",'Prioritized Approach Milestones'!F18=""),IF('Prioritized Approach Milestones'!B18=6,"ERROR 2","N/A"),"CORRECT")</f>
        <v>CORRECT</v>
      </c>
    </row>
    <row r="19" spans="1:33">
      <c r="A19" s="85">
        <f>COUNTIFS('Prioritized Approach Milestones'!B19,"1",'Prioritized Approach Milestones'!C19,"yes")</f>
        <v>0</v>
      </c>
      <c r="B19" s="90">
        <f>COUNTIFS('Prioritized Approach Milestones'!B19,"2",'Prioritized Approach Milestones'!C19,"yes")</f>
        <v>0</v>
      </c>
      <c r="C19" s="86">
        <f>COUNTIFS('Prioritized Approach Milestones'!B19,"3",'Prioritized Approach Milestones'!C19,"yes")</f>
        <v>0</v>
      </c>
      <c r="D19" s="87">
        <f>COUNTIFS('Prioritized Approach Milestones'!B19,"4",'Prioritized Approach Milestones'!C19,"yes")</f>
        <v>0</v>
      </c>
      <c r="E19" s="88">
        <f>COUNTIFS('Prioritized Approach Milestones'!B19,"5",'Prioritized Approach Milestones'!C19,"yes")</f>
        <v>0</v>
      </c>
      <c r="F19" s="89">
        <f>COUNTIFS('Prioritized Approach Milestones'!B19,"6",'Prioritized Approach Milestones'!C19,"yes")</f>
        <v>0</v>
      </c>
      <c r="G19" s="274">
        <f t="shared" si="0"/>
        <v>0</v>
      </c>
      <c r="H19" s="172">
        <f>COUNTIFS('Prioritized Approach Milestones'!B19,"1",'Prioritized Approach Milestones'!C19,"N/A")</f>
        <v>0</v>
      </c>
      <c r="I19" s="172">
        <f>COUNTIFS('Prioritized Approach Milestones'!B19,"2",'Prioritized Approach Milestones'!C19,"N/A")</f>
        <v>0</v>
      </c>
      <c r="J19" s="172">
        <f>COUNTIFS('Prioritized Approach Milestones'!B19,"3",'Prioritized Approach Milestones'!C19,"N/A")</f>
        <v>0</v>
      </c>
      <c r="K19" s="172">
        <f>COUNTIFS('Prioritized Approach Milestones'!B19,"4",'Prioritized Approach Milestones'!C19,"N/A")</f>
        <v>0</v>
      </c>
      <c r="L19" s="172">
        <f>COUNTIFS('Prioritized Approach Milestones'!B19,"5",'Prioritized Approach Milestones'!C19,"N/A")</f>
        <v>0</v>
      </c>
      <c r="M19" s="172">
        <f>COUNTIFS('Prioritized Approach Milestones'!B19,"6",'Prioritized Approach Milestones'!C19,"N/A")</f>
        <v>0</v>
      </c>
      <c r="N19" s="260">
        <f t="shared" si="1"/>
        <v>0</v>
      </c>
      <c r="O19" s="279"/>
      <c r="P19" s="75" t="str">
        <f>IF('Prioritized Approach Milestones'!$B19=1,'Prioritized Approach Milestones'!$F19,"")</f>
        <v/>
      </c>
      <c r="Q19" s="75">
        <f>IF('Prioritized Approach Milestones'!$B19=2,'Prioritized Approach Milestones'!$F19,"")</f>
        <v>0</v>
      </c>
      <c r="R19" s="75" t="str">
        <f>IF('Prioritized Approach Milestones'!$B19=3,'Prioritized Approach Milestones'!$F19,"")</f>
        <v/>
      </c>
      <c r="S19" s="75" t="str">
        <f>IF('Prioritized Approach Milestones'!$B19=4,'Prioritized Approach Milestones'!$F19,"")</f>
        <v/>
      </c>
      <c r="T19" s="75" t="str">
        <f>IF('Prioritized Approach Milestones'!$B19=5,'Prioritized Approach Milestones'!$F19,"")</f>
        <v/>
      </c>
      <c r="U19" s="76" t="str">
        <f>IF('Prioritized Approach Milestones'!$B19=6,'Prioritized Approach Milestones'!$F19,"")</f>
        <v/>
      </c>
      <c r="V19" s="77" t="str">
        <f>IF(AND('Prioritized Approach Milestones'!C19="Yes",'Prioritized Approach Milestones'!F19=""),"CORRECT",IF('Prioritized Approach Milestones'!C19="No","CORRECT",IF('Prioritized Approach Milestones'!B19=1,"ERROR 1","N/A")))</f>
        <v>N/A</v>
      </c>
      <c r="W19" s="77" t="str">
        <f>IF(AND('Prioritized Approach Milestones'!C19="Yes",'Prioritized Approach Milestones'!F19=""),"CORRECT",IF('Prioritized Approach Milestones'!C19="No","CORRECT",IF('Prioritized Approach Milestones'!B19=2,"ERROR 1","N/A")))</f>
        <v>ERROR 1</v>
      </c>
      <c r="X19" s="77" t="str">
        <f>IF(AND('Prioritized Approach Milestones'!C19="Yes",'Prioritized Approach Milestones'!F19=""),"CORRECT",IF('Prioritized Approach Milestones'!C19="No","CORRECT",IF('Prioritized Approach Milestones'!B19=3,"ERROR 1","N/A")))</f>
        <v>N/A</v>
      </c>
      <c r="Y19" s="77" t="str">
        <f>IF(AND('Prioritized Approach Milestones'!C19="Yes",'Prioritized Approach Milestones'!F19=""),"CORRECT",IF('Prioritized Approach Milestones'!C19="No","CORRECT",IF('Prioritized Approach Milestones'!B19=4,"ERROR 1","N/A")))</f>
        <v>N/A</v>
      </c>
      <c r="Z19" s="77" t="str">
        <f>IF(AND('Prioritized Approach Milestones'!C19="Yes",'Prioritized Approach Milestones'!F19=""),"CORRECT",IF('Prioritized Approach Milestones'!C19="No","CORRECT",IF('Prioritized Approach Milestones'!B19=5,"ERROR 1","N/A")))</f>
        <v>N/A</v>
      </c>
      <c r="AA19" s="77" t="str">
        <f>IF(AND('Prioritized Approach Milestones'!C19="Yes",'Prioritized Approach Milestones'!F19=""),"CORRECT",IF('Prioritized Approach Milestones'!C19="No","CORRECT",IF('Prioritized Approach Milestones'!B19=6,"ERROR 1","N/A")))</f>
        <v>N/A</v>
      </c>
      <c r="AB19" s="69" t="str">
        <f>IF(AND('Prioritized Approach Milestones'!C19="No",'Prioritized Approach Milestones'!F19=""),IF('Prioritized Approach Milestones'!B19=1,"ERROR 2","N/A"),"CORRECT")</f>
        <v>CORRECT</v>
      </c>
      <c r="AC19" s="69" t="str">
        <f>IF(AND('Prioritized Approach Milestones'!C19="No",'Prioritized Approach Milestones'!F19=""),IF('Prioritized Approach Milestones'!B19=2,"ERROR 2","N/A"),"CORRECT")</f>
        <v>CORRECT</v>
      </c>
      <c r="AD19" s="69" t="str">
        <f>IF(AND('Prioritized Approach Milestones'!C19="No",'Prioritized Approach Milestones'!F19=""),IF('Prioritized Approach Milestones'!B19=3,"ERROR 2","N/A"),"CORRECT")</f>
        <v>CORRECT</v>
      </c>
      <c r="AE19" s="69" t="str">
        <f>IF(AND('Prioritized Approach Milestones'!C19="No",'Prioritized Approach Milestones'!F19=""),IF('Prioritized Approach Milestones'!B19=4,"ERROR 2","N/A"),"CORRECT")</f>
        <v>CORRECT</v>
      </c>
      <c r="AF19" s="69" t="str">
        <f>IF(AND('Prioritized Approach Milestones'!C19="No",'Prioritized Approach Milestones'!F19=""),IF('Prioritized Approach Milestones'!B19=5,"ERROR 2","N/A"),"CORRECT")</f>
        <v>CORRECT</v>
      </c>
      <c r="AG19" s="78" t="str">
        <f>IF(AND('Prioritized Approach Milestones'!C19="No",'Prioritized Approach Milestones'!F19=""),IF('Prioritized Approach Milestones'!B19=6,"ERROR 2","N/A"),"CORRECT")</f>
        <v>CORRECT</v>
      </c>
    </row>
    <row r="20" spans="1:33">
      <c r="A20" s="85">
        <f>COUNTIFS('Prioritized Approach Milestones'!B20,"1",'Prioritized Approach Milestones'!C20,"yes")</f>
        <v>0</v>
      </c>
      <c r="B20" s="90">
        <f>COUNTIFS('Prioritized Approach Milestones'!B20,"2",'Prioritized Approach Milestones'!C20,"yes")</f>
        <v>0</v>
      </c>
      <c r="C20" s="86">
        <f>COUNTIFS('Prioritized Approach Milestones'!B20,"3",'Prioritized Approach Milestones'!C20,"yes")</f>
        <v>0</v>
      </c>
      <c r="D20" s="87">
        <f>COUNTIFS('Prioritized Approach Milestones'!B20,"4",'Prioritized Approach Milestones'!C20,"yes")</f>
        <v>0</v>
      </c>
      <c r="E20" s="88">
        <f>COUNTIFS('Prioritized Approach Milestones'!B20,"5",'Prioritized Approach Milestones'!C20,"yes")</f>
        <v>0</v>
      </c>
      <c r="F20" s="89">
        <f>COUNTIFS('Prioritized Approach Milestones'!B20,"6",'Prioritized Approach Milestones'!C20,"yes")</f>
        <v>0</v>
      </c>
      <c r="G20" s="274">
        <f t="shared" si="0"/>
        <v>0</v>
      </c>
      <c r="H20" s="172">
        <f>COUNTIFS('Prioritized Approach Milestones'!B20,"1",'Prioritized Approach Milestones'!C20,"N/A")</f>
        <v>0</v>
      </c>
      <c r="I20" s="172">
        <f>COUNTIFS('Prioritized Approach Milestones'!B20,"2",'Prioritized Approach Milestones'!C20,"N/A")</f>
        <v>0</v>
      </c>
      <c r="J20" s="172">
        <f>COUNTIFS('Prioritized Approach Milestones'!B20,"3",'Prioritized Approach Milestones'!C20,"N/A")</f>
        <v>0</v>
      </c>
      <c r="K20" s="172">
        <f>COUNTIFS('Prioritized Approach Milestones'!B20,"4",'Prioritized Approach Milestones'!C20,"N/A")</f>
        <v>0</v>
      </c>
      <c r="L20" s="172">
        <f>COUNTIFS('Prioritized Approach Milestones'!B20,"5",'Prioritized Approach Milestones'!C20,"N/A")</f>
        <v>0</v>
      </c>
      <c r="M20" s="172">
        <f>COUNTIFS('Prioritized Approach Milestones'!B20,"6",'Prioritized Approach Milestones'!C20,"N/A")</f>
        <v>0</v>
      </c>
      <c r="N20" s="260">
        <f t="shared" si="1"/>
        <v>0</v>
      </c>
      <c r="O20" s="279"/>
      <c r="P20" s="75" t="str">
        <f>IF('Prioritized Approach Milestones'!$B20=1,'Prioritized Approach Milestones'!$F20,"")</f>
        <v/>
      </c>
      <c r="Q20" s="75">
        <f>IF('Prioritized Approach Milestones'!$B20=2,'Prioritized Approach Milestones'!$F20,"")</f>
        <v>0</v>
      </c>
      <c r="R20" s="75" t="str">
        <f>IF('Prioritized Approach Milestones'!$B20=3,'Prioritized Approach Milestones'!$F20,"")</f>
        <v/>
      </c>
      <c r="S20" s="75" t="str">
        <f>IF('Prioritized Approach Milestones'!$B20=4,'Prioritized Approach Milestones'!$F20,"")</f>
        <v/>
      </c>
      <c r="T20" s="75" t="str">
        <f>IF('Prioritized Approach Milestones'!$B20=5,'Prioritized Approach Milestones'!$F20,"")</f>
        <v/>
      </c>
      <c r="U20" s="76" t="str">
        <f>IF('Prioritized Approach Milestones'!$B20=6,'Prioritized Approach Milestones'!$F20,"")</f>
        <v/>
      </c>
      <c r="V20" s="77" t="str">
        <f>IF(AND('Prioritized Approach Milestones'!C20="Yes",'Prioritized Approach Milestones'!F20=""),"CORRECT",IF('Prioritized Approach Milestones'!C20="No","CORRECT",IF('Prioritized Approach Milestones'!B20=1,"ERROR 1","N/A")))</f>
        <v>N/A</v>
      </c>
      <c r="W20" s="77" t="str">
        <f>IF(AND('Prioritized Approach Milestones'!C20="Yes",'Prioritized Approach Milestones'!F20=""),"CORRECT",IF('Prioritized Approach Milestones'!C20="No","CORRECT",IF('Prioritized Approach Milestones'!B20=2,"ERROR 1","N/A")))</f>
        <v>ERROR 1</v>
      </c>
      <c r="X20" s="77" t="str">
        <f>IF(AND('Prioritized Approach Milestones'!C20="Yes",'Prioritized Approach Milestones'!F20=""),"CORRECT",IF('Prioritized Approach Milestones'!C20="No","CORRECT",IF('Prioritized Approach Milestones'!B20=3,"ERROR 1","N/A")))</f>
        <v>N/A</v>
      </c>
      <c r="Y20" s="77" t="str">
        <f>IF(AND('Prioritized Approach Milestones'!C20="Yes",'Prioritized Approach Milestones'!F20=""),"CORRECT",IF('Prioritized Approach Milestones'!C20="No","CORRECT",IF('Prioritized Approach Milestones'!B20=4,"ERROR 1","N/A")))</f>
        <v>N/A</v>
      </c>
      <c r="Z20" s="77" t="str">
        <f>IF(AND('Prioritized Approach Milestones'!C20="Yes",'Prioritized Approach Milestones'!F20=""),"CORRECT",IF('Prioritized Approach Milestones'!C20="No","CORRECT",IF('Prioritized Approach Milestones'!B20=5,"ERROR 1","N/A")))</f>
        <v>N/A</v>
      </c>
      <c r="AA20" s="77" t="str">
        <f>IF(AND('Prioritized Approach Milestones'!C20="Yes",'Prioritized Approach Milestones'!F20=""),"CORRECT",IF('Prioritized Approach Milestones'!C20="No","CORRECT",IF('Prioritized Approach Milestones'!B20=6,"ERROR 1","N/A")))</f>
        <v>N/A</v>
      </c>
      <c r="AB20" s="69" t="str">
        <f>IF(AND('Prioritized Approach Milestones'!C20="No",'Prioritized Approach Milestones'!F20=""),IF('Prioritized Approach Milestones'!B20=1,"ERROR 2","N/A"),"CORRECT")</f>
        <v>CORRECT</v>
      </c>
      <c r="AC20" s="69" t="str">
        <f>IF(AND('Prioritized Approach Milestones'!C20="No",'Prioritized Approach Milestones'!F20=""),IF('Prioritized Approach Milestones'!B20=2,"ERROR 2","N/A"),"CORRECT")</f>
        <v>CORRECT</v>
      </c>
      <c r="AD20" s="69" t="str">
        <f>IF(AND('Prioritized Approach Milestones'!C20="No",'Prioritized Approach Milestones'!F20=""),IF('Prioritized Approach Milestones'!B20=3,"ERROR 2","N/A"),"CORRECT")</f>
        <v>CORRECT</v>
      </c>
      <c r="AE20" s="69" t="str">
        <f>IF(AND('Prioritized Approach Milestones'!C20="No",'Prioritized Approach Milestones'!F20=""),IF('Prioritized Approach Milestones'!B20=4,"ERROR 2","N/A"),"CORRECT")</f>
        <v>CORRECT</v>
      </c>
      <c r="AF20" s="69" t="str">
        <f>IF(AND('Prioritized Approach Milestones'!C20="No",'Prioritized Approach Milestones'!F20=""),IF('Prioritized Approach Milestones'!B20=5,"ERROR 2","N/A"),"CORRECT")</f>
        <v>CORRECT</v>
      </c>
      <c r="AG20" s="78" t="str">
        <f>IF(AND('Prioritized Approach Milestones'!C20="No",'Prioritized Approach Milestones'!F20=""),IF('Prioritized Approach Milestones'!B20=6,"ERROR 2","N/A"),"CORRECT")</f>
        <v>CORRECT</v>
      </c>
    </row>
    <row r="21" spans="1:33">
      <c r="A21" s="85">
        <f>COUNTIFS('Prioritized Approach Milestones'!B21,"1",'Prioritized Approach Milestones'!C21,"yes")</f>
        <v>0</v>
      </c>
      <c r="B21" s="90">
        <f>COUNTIFS('Prioritized Approach Milestones'!B21,"2",'Prioritized Approach Milestones'!C21,"yes")</f>
        <v>0</v>
      </c>
      <c r="C21" s="86">
        <f>COUNTIFS('Prioritized Approach Milestones'!B21,"3",'Prioritized Approach Milestones'!C21,"yes")</f>
        <v>0</v>
      </c>
      <c r="D21" s="87">
        <f>COUNTIFS('Prioritized Approach Milestones'!B21,"4",'Prioritized Approach Milestones'!C21,"yes")</f>
        <v>0</v>
      </c>
      <c r="E21" s="88">
        <f>COUNTIFS('Prioritized Approach Milestones'!B21,"5",'Prioritized Approach Milestones'!C21,"yes")</f>
        <v>0</v>
      </c>
      <c r="F21" s="89">
        <f>COUNTIFS('Prioritized Approach Milestones'!B21,"6",'Prioritized Approach Milestones'!C21,"yes")</f>
        <v>0</v>
      </c>
      <c r="G21" s="274">
        <f t="shared" si="0"/>
        <v>0</v>
      </c>
      <c r="H21" s="172">
        <f>COUNTIFS('Prioritized Approach Milestones'!B21,"1",'Prioritized Approach Milestones'!C21,"N/A")</f>
        <v>0</v>
      </c>
      <c r="I21" s="172">
        <f>COUNTIFS('Prioritized Approach Milestones'!B21,"2",'Prioritized Approach Milestones'!C21,"N/A")</f>
        <v>0</v>
      </c>
      <c r="J21" s="172">
        <f>COUNTIFS('Prioritized Approach Milestones'!B21,"3",'Prioritized Approach Milestones'!C21,"N/A")</f>
        <v>0</v>
      </c>
      <c r="K21" s="172">
        <f>COUNTIFS('Prioritized Approach Milestones'!B21,"4",'Prioritized Approach Milestones'!C21,"N/A")</f>
        <v>0</v>
      </c>
      <c r="L21" s="172">
        <f>COUNTIFS('Prioritized Approach Milestones'!B21,"5",'Prioritized Approach Milestones'!C21,"N/A")</f>
        <v>0</v>
      </c>
      <c r="M21" s="172">
        <f>COUNTIFS('Prioritized Approach Milestones'!B21,"6",'Prioritized Approach Milestones'!C21,"N/A")</f>
        <v>0</v>
      </c>
      <c r="N21" s="260">
        <f t="shared" si="1"/>
        <v>0</v>
      </c>
      <c r="O21" s="279"/>
      <c r="P21" s="75" t="str">
        <f>IF('Prioritized Approach Milestones'!$B21=1,'Prioritized Approach Milestones'!$F21,"")</f>
        <v/>
      </c>
      <c r="Q21" s="75">
        <f>IF('Prioritized Approach Milestones'!$B21=2,'Prioritized Approach Milestones'!$F21,"")</f>
        <v>0</v>
      </c>
      <c r="R21" s="75" t="str">
        <f>IF('Prioritized Approach Milestones'!$B21=3,'Prioritized Approach Milestones'!$F21,"")</f>
        <v/>
      </c>
      <c r="S21" s="75" t="str">
        <f>IF('Prioritized Approach Milestones'!$B21=4,'Prioritized Approach Milestones'!$F21,"")</f>
        <v/>
      </c>
      <c r="T21" s="75" t="str">
        <f>IF('Prioritized Approach Milestones'!$B21=5,'Prioritized Approach Milestones'!$F21,"")</f>
        <v/>
      </c>
      <c r="U21" s="76" t="str">
        <f>IF('Prioritized Approach Milestones'!$B21=6,'Prioritized Approach Milestones'!$F21,"")</f>
        <v/>
      </c>
      <c r="V21" s="77" t="str">
        <f>IF(AND('Prioritized Approach Milestones'!C21="Yes",'Prioritized Approach Milestones'!F21=""),"CORRECT",IF('Prioritized Approach Milestones'!C21="No","CORRECT",IF('Prioritized Approach Milestones'!B21=1,"ERROR 1","N/A")))</f>
        <v>N/A</v>
      </c>
      <c r="W21" s="77" t="str">
        <f>IF(AND('Prioritized Approach Milestones'!C21="Yes",'Prioritized Approach Milestones'!F21=""),"CORRECT",IF('Prioritized Approach Milestones'!C21="No","CORRECT",IF('Prioritized Approach Milestones'!B21=2,"ERROR 1","N/A")))</f>
        <v>ERROR 1</v>
      </c>
      <c r="X21" s="77" t="str">
        <f>IF(AND('Prioritized Approach Milestones'!C21="Yes",'Prioritized Approach Milestones'!F21=""),"CORRECT",IF('Prioritized Approach Milestones'!C21="No","CORRECT",IF('Prioritized Approach Milestones'!B21=3,"ERROR 1","N/A")))</f>
        <v>N/A</v>
      </c>
      <c r="Y21" s="77" t="str">
        <f>IF(AND('Prioritized Approach Milestones'!C21="Yes",'Prioritized Approach Milestones'!F21=""),"CORRECT",IF('Prioritized Approach Milestones'!C21="No","CORRECT",IF('Prioritized Approach Milestones'!B21=4,"ERROR 1","N/A")))</f>
        <v>N/A</v>
      </c>
      <c r="Z21" s="77" t="str">
        <f>IF(AND('Prioritized Approach Milestones'!C21="Yes",'Prioritized Approach Milestones'!F21=""),"CORRECT",IF('Prioritized Approach Milestones'!C21="No","CORRECT",IF('Prioritized Approach Milestones'!B21=5,"ERROR 1","N/A")))</f>
        <v>N/A</v>
      </c>
      <c r="AA21" s="77" t="str">
        <f>IF(AND('Prioritized Approach Milestones'!C21="Yes",'Prioritized Approach Milestones'!F21=""),"CORRECT",IF('Prioritized Approach Milestones'!C21="No","CORRECT",IF('Prioritized Approach Milestones'!B21=6,"ERROR 1","N/A")))</f>
        <v>N/A</v>
      </c>
      <c r="AB21" s="69" t="str">
        <f>IF(AND('Prioritized Approach Milestones'!C21="No",'Prioritized Approach Milestones'!F21=""),IF('Prioritized Approach Milestones'!B21=1,"ERROR 2","N/A"),"CORRECT")</f>
        <v>CORRECT</v>
      </c>
      <c r="AC21" s="69" t="str">
        <f>IF(AND('Prioritized Approach Milestones'!C21="No",'Prioritized Approach Milestones'!F21=""),IF('Prioritized Approach Milestones'!B21=2,"ERROR 2","N/A"),"CORRECT")</f>
        <v>CORRECT</v>
      </c>
      <c r="AD21" s="69" t="str">
        <f>IF(AND('Prioritized Approach Milestones'!C21="No",'Prioritized Approach Milestones'!F21=""),IF('Prioritized Approach Milestones'!B21=3,"ERROR 2","N/A"),"CORRECT")</f>
        <v>CORRECT</v>
      </c>
      <c r="AE21" s="69" t="str">
        <f>IF(AND('Prioritized Approach Milestones'!C21="No",'Prioritized Approach Milestones'!F21=""),IF('Prioritized Approach Milestones'!B21=4,"ERROR 2","N/A"),"CORRECT")</f>
        <v>CORRECT</v>
      </c>
      <c r="AF21" s="69" t="str">
        <f>IF(AND('Prioritized Approach Milestones'!C21="No",'Prioritized Approach Milestones'!F21=""),IF('Prioritized Approach Milestones'!B21=5,"ERROR 2","N/A"),"CORRECT")</f>
        <v>CORRECT</v>
      </c>
      <c r="AG21" s="78" t="str">
        <f>IF(AND('Prioritized Approach Milestones'!C21="No",'Prioritized Approach Milestones'!F21=""),IF('Prioritized Approach Milestones'!B21=6,"ERROR 2","N/A"),"CORRECT")</f>
        <v>CORRECT</v>
      </c>
    </row>
    <row r="22" spans="1:33">
      <c r="A22" s="85">
        <f>COUNTIFS('Prioritized Approach Milestones'!B22,"1",'Prioritized Approach Milestones'!C22,"yes")</f>
        <v>0</v>
      </c>
      <c r="B22" s="90">
        <f>COUNTIFS('Prioritized Approach Milestones'!B22,"2",'Prioritized Approach Milestones'!C22,"yes")</f>
        <v>0</v>
      </c>
      <c r="C22" s="86">
        <f>COUNTIFS('Prioritized Approach Milestones'!B22,"3",'Prioritized Approach Milestones'!C22,"yes")</f>
        <v>0</v>
      </c>
      <c r="D22" s="87">
        <f>COUNTIFS('Prioritized Approach Milestones'!B22,"4",'Prioritized Approach Milestones'!C22,"yes")</f>
        <v>0</v>
      </c>
      <c r="E22" s="88">
        <f>COUNTIFS('Prioritized Approach Milestones'!B22,"5",'Prioritized Approach Milestones'!C22,"yes")</f>
        <v>0</v>
      </c>
      <c r="F22" s="89">
        <f>COUNTIFS('Prioritized Approach Milestones'!B22,"6",'Prioritized Approach Milestones'!C22,"yes")</f>
        <v>0</v>
      </c>
      <c r="G22" s="274">
        <f t="shared" si="0"/>
        <v>0</v>
      </c>
      <c r="H22" s="172">
        <f>COUNTIFS('Prioritized Approach Milestones'!B22,"1",'Prioritized Approach Milestones'!C22,"N/A")</f>
        <v>0</v>
      </c>
      <c r="I22" s="172">
        <f>COUNTIFS('Prioritized Approach Milestones'!B22,"2",'Prioritized Approach Milestones'!C22,"N/A")</f>
        <v>0</v>
      </c>
      <c r="J22" s="172">
        <f>COUNTIFS('Prioritized Approach Milestones'!B22,"3",'Prioritized Approach Milestones'!C22,"N/A")</f>
        <v>0</v>
      </c>
      <c r="K22" s="172">
        <f>COUNTIFS('Prioritized Approach Milestones'!B22,"4",'Prioritized Approach Milestones'!C22,"N/A")</f>
        <v>0</v>
      </c>
      <c r="L22" s="172">
        <f>COUNTIFS('Prioritized Approach Milestones'!B22,"5",'Prioritized Approach Milestones'!C22,"N/A")</f>
        <v>0</v>
      </c>
      <c r="M22" s="172">
        <f>COUNTIFS('Prioritized Approach Milestones'!B22,"6",'Prioritized Approach Milestones'!C22,"N/A")</f>
        <v>0</v>
      </c>
      <c r="N22" s="260">
        <f t="shared" si="1"/>
        <v>0</v>
      </c>
      <c r="O22" s="279"/>
      <c r="P22" s="75" t="str">
        <f>IF('Prioritized Approach Milestones'!$B22=1,'Prioritized Approach Milestones'!$F22,"")</f>
        <v/>
      </c>
      <c r="Q22" s="75">
        <f>IF('Prioritized Approach Milestones'!$B22=2,'Prioritized Approach Milestones'!$F22,"")</f>
        <v>0</v>
      </c>
      <c r="R22" s="75" t="str">
        <f>IF('Prioritized Approach Milestones'!$B22=3,'Prioritized Approach Milestones'!$F22,"")</f>
        <v/>
      </c>
      <c r="S22" s="75" t="str">
        <f>IF('Prioritized Approach Milestones'!$B22=4,'Prioritized Approach Milestones'!$F22,"")</f>
        <v/>
      </c>
      <c r="T22" s="75" t="str">
        <f>IF('Prioritized Approach Milestones'!$B22=5,'Prioritized Approach Milestones'!$F22,"")</f>
        <v/>
      </c>
      <c r="U22" s="76" t="str">
        <f>IF('Prioritized Approach Milestones'!$B22=6,'Prioritized Approach Milestones'!$F22,"")</f>
        <v/>
      </c>
      <c r="V22" s="77" t="str">
        <f>IF(AND('Prioritized Approach Milestones'!C22="Yes",'Prioritized Approach Milestones'!F22=""),"CORRECT",IF('Prioritized Approach Milestones'!C22="No","CORRECT",IF('Prioritized Approach Milestones'!B22=1,"ERROR 1","N/A")))</f>
        <v>N/A</v>
      </c>
      <c r="W22" s="77" t="str">
        <f>IF(AND('Prioritized Approach Milestones'!C22="Yes",'Prioritized Approach Milestones'!F22=""),"CORRECT",IF('Prioritized Approach Milestones'!C22="No","CORRECT",IF('Prioritized Approach Milestones'!B22=2,"ERROR 1","N/A")))</f>
        <v>ERROR 1</v>
      </c>
      <c r="X22" s="77" t="str">
        <f>IF(AND('Prioritized Approach Milestones'!C22="Yes",'Prioritized Approach Milestones'!F22=""),"CORRECT",IF('Prioritized Approach Milestones'!C22="No","CORRECT",IF('Prioritized Approach Milestones'!B22=3,"ERROR 1","N/A")))</f>
        <v>N/A</v>
      </c>
      <c r="Y22" s="77" t="str">
        <f>IF(AND('Prioritized Approach Milestones'!C22="Yes",'Prioritized Approach Milestones'!F22=""),"CORRECT",IF('Prioritized Approach Milestones'!C22="No","CORRECT",IF('Prioritized Approach Milestones'!B22=4,"ERROR 1","N/A")))</f>
        <v>N/A</v>
      </c>
      <c r="Z22" s="77" t="str">
        <f>IF(AND('Prioritized Approach Milestones'!C22="Yes",'Prioritized Approach Milestones'!F22=""),"CORRECT",IF('Prioritized Approach Milestones'!C22="No","CORRECT",IF('Prioritized Approach Milestones'!B22=5,"ERROR 1","N/A")))</f>
        <v>N/A</v>
      </c>
      <c r="AA22" s="77" t="str">
        <f>IF(AND('Prioritized Approach Milestones'!C22="Yes",'Prioritized Approach Milestones'!F22=""),"CORRECT",IF('Prioritized Approach Milestones'!C22="No","CORRECT",IF('Prioritized Approach Milestones'!B22=6,"ERROR 1","N/A")))</f>
        <v>N/A</v>
      </c>
      <c r="AB22" s="69" t="str">
        <f>IF(AND('Prioritized Approach Milestones'!C22="No",'Prioritized Approach Milestones'!F22=""),IF('Prioritized Approach Milestones'!B22=1,"ERROR 2","N/A"),"CORRECT")</f>
        <v>CORRECT</v>
      </c>
      <c r="AC22" s="69" t="str">
        <f>IF(AND('Prioritized Approach Milestones'!C22="No",'Prioritized Approach Milestones'!F22=""),IF('Prioritized Approach Milestones'!B22=2,"ERROR 2","N/A"),"CORRECT")</f>
        <v>CORRECT</v>
      </c>
      <c r="AD22" s="69" t="str">
        <f>IF(AND('Prioritized Approach Milestones'!C22="No",'Prioritized Approach Milestones'!F22=""),IF('Prioritized Approach Milestones'!B22=3,"ERROR 2","N/A"),"CORRECT")</f>
        <v>CORRECT</v>
      </c>
      <c r="AE22" s="69" t="str">
        <f>IF(AND('Prioritized Approach Milestones'!C22="No",'Prioritized Approach Milestones'!F22=""),IF('Prioritized Approach Milestones'!B22=4,"ERROR 2","N/A"),"CORRECT")</f>
        <v>CORRECT</v>
      </c>
      <c r="AF22" s="69" t="str">
        <f>IF(AND('Prioritized Approach Milestones'!C22="No",'Prioritized Approach Milestones'!F22=""),IF('Prioritized Approach Milestones'!B22=5,"ERROR 2","N/A"),"CORRECT")</f>
        <v>CORRECT</v>
      </c>
      <c r="AG22" s="78" t="str">
        <f>IF(AND('Prioritized Approach Milestones'!C22="No",'Prioritized Approach Milestones'!F22=""),IF('Prioritized Approach Milestones'!B22=6,"ERROR 2","N/A"),"CORRECT")</f>
        <v>CORRECT</v>
      </c>
    </row>
    <row r="23" spans="1:33">
      <c r="A23" s="85">
        <f>COUNTIFS('Prioritized Approach Milestones'!B23,"1",'Prioritized Approach Milestones'!C23,"yes")</f>
        <v>0</v>
      </c>
      <c r="B23" s="90">
        <f>COUNTIFS('Prioritized Approach Milestones'!B23,"2",'Prioritized Approach Milestones'!C23,"yes")</f>
        <v>0</v>
      </c>
      <c r="C23" s="86">
        <f>COUNTIFS('Prioritized Approach Milestones'!B23,"3",'Prioritized Approach Milestones'!C23,"yes")</f>
        <v>0</v>
      </c>
      <c r="D23" s="87">
        <f>COUNTIFS('Prioritized Approach Milestones'!B23,"4",'Prioritized Approach Milestones'!C23,"yes")</f>
        <v>0</v>
      </c>
      <c r="E23" s="88">
        <f>COUNTIFS('Prioritized Approach Milestones'!B23,"5",'Prioritized Approach Milestones'!C23,"yes")</f>
        <v>0</v>
      </c>
      <c r="F23" s="89">
        <f>COUNTIFS('Prioritized Approach Milestones'!B23,"6",'Prioritized Approach Milestones'!C23,"yes")</f>
        <v>0</v>
      </c>
      <c r="G23" s="274">
        <f t="shared" si="0"/>
        <v>0</v>
      </c>
      <c r="H23" s="172">
        <f>COUNTIFS('Prioritized Approach Milestones'!B23,"1",'Prioritized Approach Milestones'!C23,"N/A")</f>
        <v>0</v>
      </c>
      <c r="I23" s="172">
        <f>COUNTIFS('Prioritized Approach Milestones'!B23,"2",'Prioritized Approach Milestones'!C23,"N/A")</f>
        <v>0</v>
      </c>
      <c r="J23" s="172">
        <f>COUNTIFS('Prioritized Approach Milestones'!B23,"3",'Prioritized Approach Milestones'!C23,"N/A")</f>
        <v>0</v>
      </c>
      <c r="K23" s="172">
        <f>COUNTIFS('Prioritized Approach Milestones'!B23,"4",'Prioritized Approach Milestones'!C23,"N/A")</f>
        <v>0</v>
      </c>
      <c r="L23" s="172">
        <f>COUNTIFS('Prioritized Approach Milestones'!B23,"5",'Prioritized Approach Milestones'!C23,"N/A")</f>
        <v>0</v>
      </c>
      <c r="M23" s="172">
        <f>COUNTIFS('Prioritized Approach Milestones'!B23,"6",'Prioritized Approach Milestones'!C23,"N/A")</f>
        <v>0</v>
      </c>
      <c r="N23" s="260">
        <f t="shared" si="1"/>
        <v>0</v>
      </c>
      <c r="O23" s="279"/>
      <c r="P23" s="75" t="str">
        <f>IF('Prioritized Approach Milestones'!$B23=1,'Prioritized Approach Milestones'!$F23,"")</f>
        <v/>
      </c>
      <c r="Q23" s="75">
        <f>IF('Prioritized Approach Milestones'!$B23=2,'Prioritized Approach Milestones'!$F23,"")</f>
        <v>0</v>
      </c>
      <c r="R23" s="75" t="str">
        <f>IF('Prioritized Approach Milestones'!$B23=3,'Prioritized Approach Milestones'!$F23,"")</f>
        <v/>
      </c>
      <c r="S23" s="75" t="str">
        <f>IF('Prioritized Approach Milestones'!$B23=4,'Prioritized Approach Milestones'!$F23,"")</f>
        <v/>
      </c>
      <c r="T23" s="75" t="str">
        <f>IF('Prioritized Approach Milestones'!$B23=5,'Prioritized Approach Milestones'!$F23,"")</f>
        <v/>
      </c>
      <c r="U23" s="76" t="str">
        <f>IF('Prioritized Approach Milestones'!$B23=6,'Prioritized Approach Milestones'!$F23,"")</f>
        <v/>
      </c>
      <c r="V23" s="77" t="str">
        <f>IF(AND('Prioritized Approach Milestones'!C23="Yes",'Prioritized Approach Milestones'!F23=""),"CORRECT",IF('Prioritized Approach Milestones'!C23="No","CORRECT",IF('Prioritized Approach Milestones'!B23=1,"ERROR 1","N/A")))</f>
        <v>N/A</v>
      </c>
      <c r="W23" s="77" t="str">
        <f>IF(AND('Prioritized Approach Milestones'!C23="Yes",'Prioritized Approach Milestones'!F23=""),"CORRECT",IF('Prioritized Approach Milestones'!C23="No","CORRECT",IF('Prioritized Approach Milestones'!B23=2,"ERROR 1","N/A")))</f>
        <v>ERROR 1</v>
      </c>
      <c r="X23" s="77" t="str">
        <f>IF(AND('Prioritized Approach Milestones'!C23="Yes",'Prioritized Approach Milestones'!F23=""),"CORRECT",IF('Prioritized Approach Milestones'!C23="No","CORRECT",IF('Prioritized Approach Milestones'!B23=3,"ERROR 1","N/A")))</f>
        <v>N/A</v>
      </c>
      <c r="Y23" s="77" t="str">
        <f>IF(AND('Prioritized Approach Milestones'!C23="Yes",'Prioritized Approach Milestones'!F23=""),"CORRECT",IF('Prioritized Approach Milestones'!C23="No","CORRECT",IF('Prioritized Approach Milestones'!B23=4,"ERROR 1","N/A")))</f>
        <v>N/A</v>
      </c>
      <c r="Z23" s="77" t="str">
        <f>IF(AND('Prioritized Approach Milestones'!C23="Yes",'Prioritized Approach Milestones'!F23=""),"CORRECT",IF('Prioritized Approach Milestones'!C23="No","CORRECT",IF('Prioritized Approach Milestones'!B23=5,"ERROR 1","N/A")))</f>
        <v>N/A</v>
      </c>
      <c r="AA23" s="77" t="str">
        <f>IF(AND('Prioritized Approach Milestones'!C23="Yes",'Prioritized Approach Milestones'!F23=""),"CORRECT",IF('Prioritized Approach Milestones'!C23="No","CORRECT",IF('Prioritized Approach Milestones'!B23=6,"ERROR 1","N/A")))</f>
        <v>N/A</v>
      </c>
      <c r="AB23" s="69" t="str">
        <f>IF(AND('Prioritized Approach Milestones'!C23="No",'Prioritized Approach Milestones'!F23=""),IF('Prioritized Approach Milestones'!B23=1,"ERROR 2","N/A"),"CORRECT")</f>
        <v>CORRECT</v>
      </c>
      <c r="AC23" s="69" t="str">
        <f>IF(AND('Prioritized Approach Milestones'!C23="No",'Prioritized Approach Milestones'!F23=""),IF('Prioritized Approach Milestones'!B23=2,"ERROR 2","N/A"),"CORRECT")</f>
        <v>CORRECT</v>
      </c>
      <c r="AD23" s="69" t="str">
        <f>IF(AND('Prioritized Approach Milestones'!C23="No",'Prioritized Approach Milestones'!F23=""),IF('Prioritized Approach Milestones'!B23=3,"ERROR 2","N/A"),"CORRECT")</f>
        <v>CORRECT</v>
      </c>
      <c r="AE23" s="69" t="str">
        <f>IF(AND('Prioritized Approach Milestones'!C23="No",'Prioritized Approach Milestones'!F23=""),IF('Prioritized Approach Milestones'!B23=4,"ERROR 2","N/A"),"CORRECT")</f>
        <v>CORRECT</v>
      </c>
      <c r="AF23" s="69" t="str">
        <f>IF(AND('Prioritized Approach Milestones'!C23="No",'Prioritized Approach Milestones'!F23=""),IF('Prioritized Approach Milestones'!B23=5,"ERROR 2","N/A"),"CORRECT")</f>
        <v>CORRECT</v>
      </c>
      <c r="AG23" s="78" t="str">
        <f>IF(AND('Prioritized Approach Milestones'!C23="No",'Prioritized Approach Milestones'!F23=""),IF('Prioritized Approach Milestones'!B23=6,"ERROR 2","N/A"),"CORRECT")</f>
        <v>CORRECT</v>
      </c>
    </row>
    <row r="24" spans="1:33">
      <c r="A24" s="85">
        <f>COUNTIFS('Prioritized Approach Milestones'!B24,"1",'Prioritized Approach Milestones'!C24,"yes")</f>
        <v>0</v>
      </c>
      <c r="B24" s="90">
        <f>COUNTIFS('Prioritized Approach Milestones'!B24,"2",'Prioritized Approach Milestones'!C24,"yes")</f>
        <v>0</v>
      </c>
      <c r="C24" s="86">
        <f>COUNTIFS('Prioritized Approach Milestones'!B24,"3",'Prioritized Approach Milestones'!C24,"yes")</f>
        <v>0</v>
      </c>
      <c r="D24" s="87">
        <f>COUNTIFS('Prioritized Approach Milestones'!B24,"4",'Prioritized Approach Milestones'!C24,"yes")</f>
        <v>0</v>
      </c>
      <c r="E24" s="88">
        <f>COUNTIFS('Prioritized Approach Milestones'!B24,"5",'Prioritized Approach Milestones'!C24,"yes")</f>
        <v>0</v>
      </c>
      <c r="F24" s="89">
        <f>COUNTIFS('Prioritized Approach Milestones'!B24,"6",'Prioritized Approach Milestones'!C24,"yes")</f>
        <v>0</v>
      </c>
      <c r="G24" s="274">
        <f t="shared" si="0"/>
        <v>0</v>
      </c>
      <c r="H24" s="172">
        <f>COUNTIFS('Prioritized Approach Milestones'!B24,"1",'Prioritized Approach Milestones'!C24,"N/A")</f>
        <v>0</v>
      </c>
      <c r="I24" s="172">
        <f>COUNTIFS('Prioritized Approach Milestones'!B24,"2",'Prioritized Approach Milestones'!C24,"N/A")</f>
        <v>0</v>
      </c>
      <c r="J24" s="172">
        <f>COUNTIFS('Prioritized Approach Milestones'!B24,"3",'Prioritized Approach Milestones'!C24,"N/A")</f>
        <v>0</v>
      </c>
      <c r="K24" s="172">
        <f>COUNTIFS('Prioritized Approach Milestones'!B24,"4",'Prioritized Approach Milestones'!C24,"N/A")</f>
        <v>0</v>
      </c>
      <c r="L24" s="172">
        <f>COUNTIFS('Prioritized Approach Milestones'!B24,"5",'Prioritized Approach Milestones'!C24,"N/A")</f>
        <v>0</v>
      </c>
      <c r="M24" s="172">
        <f>COUNTIFS('Prioritized Approach Milestones'!B24,"6",'Prioritized Approach Milestones'!C24,"N/A")</f>
        <v>0</v>
      </c>
      <c r="N24" s="260">
        <f t="shared" si="1"/>
        <v>0</v>
      </c>
      <c r="O24" s="279"/>
      <c r="P24" s="75" t="str">
        <f>IF('Prioritized Approach Milestones'!$B24=1,'Prioritized Approach Milestones'!$F24,"")</f>
        <v/>
      </c>
      <c r="Q24" s="75">
        <f>IF('Prioritized Approach Milestones'!$B24=2,'Prioritized Approach Milestones'!$F24,"")</f>
        <v>0</v>
      </c>
      <c r="R24" s="75" t="str">
        <f>IF('Prioritized Approach Milestones'!$B24=3,'Prioritized Approach Milestones'!$F24,"")</f>
        <v/>
      </c>
      <c r="S24" s="75" t="str">
        <f>IF('Prioritized Approach Milestones'!$B24=4,'Prioritized Approach Milestones'!$F24,"")</f>
        <v/>
      </c>
      <c r="T24" s="75" t="str">
        <f>IF('Prioritized Approach Milestones'!$B24=5,'Prioritized Approach Milestones'!$F24,"")</f>
        <v/>
      </c>
      <c r="U24" s="76" t="str">
        <f>IF('Prioritized Approach Milestones'!$B24=6,'Prioritized Approach Milestones'!$F24,"")</f>
        <v/>
      </c>
      <c r="V24" s="77" t="str">
        <f>IF(AND('Prioritized Approach Milestones'!C24="Yes",'Prioritized Approach Milestones'!F24=""),"CORRECT",IF('Prioritized Approach Milestones'!C24="No","CORRECT",IF('Prioritized Approach Milestones'!B24=1,"ERROR 1","N/A")))</f>
        <v>N/A</v>
      </c>
      <c r="W24" s="77" t="str">
        <f>IF(AND('Prioritized Approach Milestones'!C24="Yes",'Prioritized Approach Milestones'!F24=""),"CORRECT",IF('Prioritized Approach Milestones'!C24="No","CORRECT",IF('Prioritized Approach Milestones'!B24=2,"ERROR 1","N/A")))</f>
        <v>ERROR 1</v>
      </c>
      <c r="X24" s="77" t="str">
        <f>IF(AND('Prioritized Approach Milestones'!C24="Yes",'Prioritized Approach Milestones'!F24=""),"CORRECT",IF('Prioritized Approach Milestones'!C24="No","CORRECT",IF('Prioritized Approach Milestones'!B24=3,"ERROR 1","N/A")))</f>
        <v>N/A</v>
      </c>
      <c r="Y24" s="77" t="str">
        <f>IF(AND('Prioritized Approach Milestones'!C24="Yes",'Prioritized Approach Milestones'!F24=""),"CORRECT",IF('Prioritized Approach Milestones'!C24="No","CORRECT",IF('Prioritized Approach Milestones'!B24=4,"ERROR 1","N/A")))</f>
        <v>N/A</v>
      </c>
      <c r="Z24" s="77" t="str">
        <f>IF(AND('Prioritized Approach Milestones'!C24="Yes",'Prioritized Approach Milestones'!F24=""),"CORRECT",IF('Prioritized Approach Milestones'!C24="No","CORRECT",IF('Prioritized Approach Milestones'!B24=5,"ERROR 1","N/A")))</f>
        <v>N/A</v>
      </c>
      <c r="AA24" s="77" t="str">
        <f>IF(AND('Prioritized Approach Milestones'!C24="Yes",'Prioritized Approach Milestones'!F24=""),"CORRECT",IF('Prioritized Approach Milestones'!C24="No","CORRECT",IF('Prioritized Approach Milestones'!B24=6,"ERROR 1","N/A")))</f>
        <v>N/A</v>
      </c>
      <c r="AB24" s="69" t="str">
        <f>IF(AND('Prioritized Approach Milestones'!C24="No",'Prioritized Approach Milestones'!F24=""),IF('Prioritized Approach Milestones'!B24=1,"ERROR 2","N/A"),"CORRECT")</f>
        <v>CORRECT</v>
      </c>
      <c r="AC24" s="69" t="str">
        <f>IF(AND('Prioritized Approach Milestones'!C24="No",'Prioritized Approach Milestones'!F24=""),IF('Prioritized Approach Milestones'!B24=2,"ERROR 2","N/A"),"CORRECT")</f>
        <v>CORRECT</v>
      </c>
      <c r="AD24" s="69" t="str">
        <f>IF(AND('Prioritized Approach Milestones'!C24="No",'Prioritized Approach Milestones'!F24=""),IF('Prioritized Approach Milestones'!B24=3,"ERROR 2","N/A"),"CORRECT")</f>
        <v>CORRECT</v>
      </c>
      <c r="AE24" s="69" t="str">
        <f>IF(AND('Prioritized Approach Milestones'!C24="No",'Prioritized Approach Milestones'!F24=""),IF('Prioritized Approach Milestones'!B24=4,"ERROR 2","N/A"),"CORRECT")</f>
        <v>CORRECT</v>
      </c>
      <c r="AF24" s="69" t="str">
        <f>IF(AND('Prioritized Approach Milestones'!C24="No",'Prioritized Approach Milestones'!F24=""),IF('Prioritized Approach Milestones'!B24=5,"ERROR 2","N/A"),"CORRECT")</f>
        <v>CORRECT</v>
      </c>
      <c r="AG24" s="78" t="str">
        <f>IF(AND('Prioritized Approach Milestones'!C24="No",'Prioritized Approach Milestones'!F24=""),IF('Prioritized Approach Milestones'!B24=6,"ERROR 2","N/A"),"CORRECT")</f>
        <v>CORRECT</v>
      </c>
    </row>
    <row r="25" spans="1:33">
      <c r="A25" s="85">
        <f>COUNTIFS('Prioritized Approach Milestones'!B25,"1",'Prioritized Approach Milestones'!C25,"yes")</f>
        <v>0</v>
      </c>
      <c r="B25" s="90">
        <f>COUNTIFS('Prioritized Approach Milestones'!B25,"2",'Prioritized Approach Milestones'!C25,"yes")</f>
        <v>0</v>
      </c>
      <c r="C25" s="86">
        <f>COUNTIFS('Prioritized Approach Milestones'!B25,"3",'Prioritized Approach Milestones'!C25,"yes")</f>
        <v>0</v>
      </c>
      <c r="D25" s="87">
        <f>COUNTIFS('Prioritized Approach Milestones'!B25,"4",'Prioritized Approach Milestones'!C25,"yes")</f>
        <v>0</v>
      </c>
      <c r="E25" s="88">
        <f>COUNTIFS('Prioritized Approach Milestones'!B25,"5",'Prioritized Approach Milestones'!C25,"yes")</f>
        <v>0</v>
      </c>
      <c r="F25" s="89">
        <f>COUNTIFS('Prioritized Approach Milestones'!B25,"6",'Prioritized Approach Milestones'!C25,"yes")</f>
        <v>0</v>
      </c>
      <c r="G25" s="274">
        <f t="shared" si="0"/>
        <v>0</v>
      </c>
      <c r="H25" s="172">
        <f>COUNTIFS('Prioritized Approach Milestones'!B25,"1",'Prioritized Approach Milestones'!C25,"N/A")</f>
        <v>0</v>
      </c>
      <c r="I25" s="172">
        <f>COUNTIFS('Prioritized Approach Milestones'!B25,"2",'Prioritized Approach Milestones'!C25,"N/A")</f>
        <v>0</v>
      </c>
      <c r="J25" s="172">
        <f>COUNTIFS('Prioritized Approach Milestones'!B25,"3",'Prioritized Approach Milestones'!C25,"N/A")</f>
        <v>0</v>
      </c>
      <c r="K25" s="172">
        <f>COUNTIFS('Prioritized Approach Milestones'!B25,"4",'Prioritized Approach Milestones'!C25,"N/A")</f>
        <v>0</v>
      </c>
      <c r="L25" s="172">
        <f>COUNTIFS('Prioritized Approach Milestones'!B25,"5",'Prioritized Approach Milestones'!C25,"N/A")</f>
        <v>0</v>
      </c>
      <c r="M25" s="172">
        <f>COUNTIFS('Prioritized Approach Milestones'!B25,"6",'Prioritized Approach Milestones'!C25,"N/A")</f>
        <v>0</v>
      </c>
      <c r="N25" s="260">
        <f t="shared" si="1"/>
        <v>0</v>
      </c>
      <c r="O25" s="279"/>
      <c r="P25" s="75" t="str">
        <f>IF('Prioritized Approach Milestones'!$B25=1,'Prioritized Approach Milestones'!$F25,"")</f>
        <v/>
      </c>
      <c r="Q25" s="75">
        <f>IF('Prioritized Approach Milestones'!$B25=2,'Prioritized Approach Milestones'!$F25,"")</f>
        <v>0</v>
      </c>
      <c r="R25" s="75" t="str">
        <f>IF('Prioritized Approach Milestones'!$B25=3,'Prioritized Approach Milestones'!$F25,"")</f>
        <v/>
      </c>
      <c r="S25" s="75" t="str">
        <f>IF('Prioritized Approach Milestones'!$B25=4,'Prioritized Approach Milestones'!$F25,"")</f>
        <v/>
      </c>
      <c r="T25" s="75" t="str">
        <f>IF('Prioritized Approach Milestones'!$B25=5,'Prioritized Approach Milestones'!$F25,"")</f>
        <v/>
      </c>
      <c r="U25" s="76" t="str">
        <f>IF('Prioritized Approach Milestones'!$B25=6,'Prioritized Approach Milestones'!$F25,"")</f>
        <v/>
      </c>
      <c r="V25" s="77" t="str">
        <f>IF(AND('Prioritized Approach Milestones'!C25="Yes",'Prioritized Approach Milestones'!F25=""),"CORRECT",IF('Prioritized Approach Milestones'!C25="No","CORRECT",IF('Prioritized Approach Milestones'!B25=1,"ERROR 1","N/A")))</f>
        <v>N/A</v>
      </c>
      <c r="W25" s="77" t="str">
        <f>IF(AND('Prioritized Approach Milestones'!C25="Yes",'Prioritized Approach Milestones'!F25=""),"CORRECT",IF('Prioritized Approach Milestones'!C25="No","CORRECT",IF('Prioritized Approach Milestones'!B25=2,"ERROR 1","N/A")))</f>
        <v>ERROR 1</v>
      </c>
      <c r="X25" s="77" t="str">
        <f>IF(AND('Prioritized Approach Milestones'!C25="Yes",'Prioritized Approach Milestones'!F25=""),"CORRECT",IF('Prioritized Approach Milestones'!C25="No","CORRECT",IF('Prioritized Approach Milestones'!B25=3,"ERROR 1","N/A")))</f>
        <v>N/A</v>
      </c>
      <c r="Y25" s="77" t="str">
        <f>IF(AND('Prioritized Approach Milestones'!C25="Yes",'Prioritized Approach Milestones'!F25=""),"CORRECT",IF('Prioritized Approach Milestones'!C25="No","CORRECT",IF('Prioritized Approach Milestones'!B25=4,"ERROR 1","N/A")))</f>
        <v>N/A</v>
      </c>
      <c r="Z25" s="77" t="str">
        <f>IF(AND('Prioritized Approach Milestones'!C25="Yes",'Prioritized Approach Milestones'!F25=""),"CORRECT",IF('Prioritized Approach Milestones'!C25="No","CORRECT",IF('Prioritized Approach Milestones'!B25=5,"ERROR 1","N/A")))</f>
        <v>N/A</v>
      </c>
      <c r="AA25" s="77" t="str">
        <f>IF(AND('Prioritized Approach Milestones'!C25="Yes",'Prioritized Approach Milestones'!F25=""),"CORRECT",IF('Prioritized Approach Milestones'!C25="No","CORRECT",IF('Prioritized Approach Milestones'!B25=6,"ERROR 1","N/A")))</f>
        <v>N/A</v>
      </c>
      <c r="AB25" s="69" t="str">
        <f>IF(AND('Prioritized Approach Milestones'!C25="No",'Prioritized Approach Milestones'!F25=""),IF('Prioritized Approach Milestones'!B25=1,"ERROR 2","N/A"),"CORRECT")</f>
        <v>CORRECT</v>
      </c>
      <c r="AC25" s="69" t="str">
        <f>IF(AND('Prioritized Approach Milestones'!C25="No",'Prioritized Approach Milestones'!F25=""),IF('Prioritized Approach Milestones'!B25=2,"ERROR 2","N/A"),"CORRECT")</f>
        <v>CORRECT</v>
      </c>
      <c r="AD25" s="69" t="str">
        <f>IF(AND('Prioritized Approach Milestones'!C25="No",'Prioritized Approach Milestones'!F25=""),IF('Prioritized Approach Milestones'!B25=3,"ERROR 2","N/A"),"CORRECT")</f>
        <v>CORRECT</v>
      </c>
      <c r="AE25" s="69" t="str">
        <f>IF(AND('Prioritized Approach Milestones'!C25="No",'Prioritized Approach Milestones'!F25=""),IF('Prioritized Approach Milestones'!B25=4,"ERROR 2","N/A"),"CORRECT")</f>
        <v>CORRECT</v>
      </c>
      <c r="AF25" s="69" t="str">
        <f>IF(AND('Prioritized Approach Milestones'!C25="No",'Prioritized Approach Milestones'!F25=""),IF('Prioritized Approach Milestones'!B25=5,"ERROR 2","N/A"),"CORRECT")</f>
        <v>CORRECT</v>
      </c>
      <c r="AG25" s="78" t="str">
        <f>IF(AND('Prioritized Approach Milestones'!C25="No",'Prioritized Approach Milestones'!F25=""),IF('Prioritized Approach Milestones'!B25=6,"ERROR 2","N/A"),"CORRECT")</f>
        <v>CORRECT</v>
      </c>
    </row>
    <row r="26" spans="1:33">
      <c r="A26" s="85">
        <f>COUNTIFS('Prioritized Approach Milestones'!B26,"1",'Prioritized Approach Milestones'!C26,"yes")</f>
        <v>0</v>
      </c>
      <c r="B26" s="90">
        <f>COUNTIFS('Prioritized Approach Milestones'!B26,"2",'Prioritized Approach Milestones'!C26,"yes")</f>
        <v>0</v>
      </c>
      <c r="C26" s="86">
        <f>COUNTIFS('Prioritized Approach Milestones'!B26,"3",'Prioritized Approach Milestones'!C26,"yes")</f>
        <v>0</v>
      </c>
      <c r="D26" s="87">
        <f>COUNTIFS('Prioritized Approach Milestones'!B26,"4",'Prioritized Approach Milestones'!C26,"yes")</f>
        <v>0</v>
      </c>
      <c r="E26" s="88">
        <f>COUNTIFS('Prioritized Approach Milestones'!B26,"5",'Prioritized Approach Milestones'!C26,"yes")</f>
        <v>0</v>
      </c>
      <c r="F26" s="89">
        <f>COUNTIFS('Prioritized Approach Milestones'!B26,"6",'Prioritized Approach Milestones'!C26,"yes")</f>
        <v>0</v>
      </c>
      <c r="G26" s="274">
        <f t="shared" si="0"/>
        <v>0</v>
      </c>
      <c r="H26" s="172">
        <f>COUNTIFS('Prioritized Approach Milestones'!B26,"1",'Prioritized Approach Milestones'!C26,"N/A")</f>
        <v>0</v>
      </c>
      <c r="I26" s="172">
        <f>COUNTIFS('Prioritized Approach Milestones'!B26,"2",'Prioritized Approach Milestones'!C26,"N/A")</f>
        <v>0</v>
      </c>
      <c r="J26" s="172">
        <f>COUNTIFS('Prioritized Approach Milestones'!B26,"3",'Prioritized Approach Milestones'!C26,"N/A")</f>
        <v>0</v>
      </c>
      <c r="K26" s="172">
        <f>COUNTIFS('Prioritized Approach Milestones'!B26,"4",'Prioritized Approach Milestones'!C26,"N/A")</f>
        <v>0</v>
      </c>
      <c r="L26" s="172">
        <f>COUNTIFS('Prioritized Approach Milestones'!B26,"5",'Prioritized Approach Milestones'!C26,"N/A")</f>
        <v>0</v>
      </c>
      <c r="M26" s="172">
        <f>COUNTIFS('Prioritized Approach Milestones'!B26,"6",'Prioritized Approach Milestones'!C26,"N/A")</f>
        <v>0</v>
      </c>
      <c r="N26" s="260">
        <f t="shared" si="1"/>
        <v>0</v>
      </c>
      <c r="O26" s="279"/>
      <c r="P26" s="75" t="str">
        <f>IF('Prioritized Approach Milestones'!$B26=1,'Prioritized Approach Milestones'!$F26,"")</f>
        <v/>
      </c>
      <c r="Q26" s="75" t="str">
        <f>IF('Prioritized Approach Milestones'!$B26=2,'Prioritized Approach Milestones'!$F26,"")</f>
        <v/>
      </c>
      <c r="R26" s="75" t="str">
        <f>IF('Prioritized Approach Milestones'!$B26=3,'Prioritized Approach Milestones'!$F26,"")</f>
        <v/>
      </c>
      <c r="S26" s="75" t="str">
        <f>IF('Prioritized Approach Milestones'!$B26=4,'Prioritized Approach Milestones'!$F26,"")</f>
        <v/>
      </c>
      <c r="T26" s="75" t="str">
        <f>IF('Prioritized Approach Milestones'!$B26=5,'Prioritized Approach Milestones'!$F26,"")</f>
        <v/>
      </c>
      <c r="U26" s="76" t="str">
        <f>IF('Prioritized Approach Milestones'!$B26=6,'Prioritized Approach Milestones'!$F26,"")</f>
        <v/>
      </c>
      <c r="V26" s="77" t="str">
        <f>IF(AND('Prioritized Approach Milestones'!C26="Yes",'Prioritized Approach Milestones'!F26=""),"CORRECT",IF('Prioritized Approach Milestones'!C26="No","CORRECT",IF('Prioritized Approach Milestones'!B26=1,"ERROR 1","N/A")))</f>
        <v>N/A</v>
      </c>
      <c r="W26" s="77" t="str">
        <f>IF(AND('Prioritized Approach Milestones'!C26="Yes",'Prioritized Approach Milestones'!F26=""),"CORRECT",IF('Prioritized Approach Milestones'!C26="No","CORRECT",IF('Prioritized Approach Milestones'!B26=2,"ERROR 1","N/A")))</f>
        <v>N/A</v>
      </c>
      <c r="X26" s="77" t="str">
        <f>IF(AND('Prioritized Approach Milestones'!C26="Yes",'Prioritized Approach Milestones'!F26=""),"CORRECT",IF('Prioritized Approach Milestones'!C26="No","CORRECT",IF('Prioritized Approach Milestones'!B26=3,"ERROR 1","N/A")))</f>
        <v>N/A</v>
      </c>
      <c r="Y26" s="77" t="str">
        <f>IF(AND('Prioritized Approach Milestones'!C26="Yes",'Prioritized Approach Milestones'!F26=""),"CORRECT",IF('Prioritized Approach Milestones'!C26="No","CORRECT",IF('Prioritized Approach Milestones'!B26=4,"ERROR 1","N/A")))</f>
        <v>N/A</v>
      </c>
      <c r="Z26" s="77" t="str">
        <f>IF(AND('Prioritized Approach Milestones'!C26="Yes",'Prioritized Approach Milestones'!F26=""),"CORRECT",IF('Prioritized Approach Milestones'!C26="No","CORRECT",IF('Prioritized Approach Milestones'!B26=5,"ERROR 1","N/A")))</f>
        <v>N/A</v>
      </c>
      <c r="AA26" s="77" t="str">
        <f>IF(AND('Prioritized Approach Milestones'!C26="Yes",'Prioritized Approach Milestones'!F26=""),"CORRECT",IF('Prioritized Approach Milestones'!C26="No","CORRECT",IF('Prioritized Approach Milestones'!B26=6,"ERROR 1","N/A")))</f>
        <v>N/A</v>
      </c>
      <c r="AB26" s="69" t="str">
        <f>IF(AND('Prioritized Approach Milestones'!C26="No",'Prioritized Approach Milestones'!F26=""),IF('Prioritized Approach Milestones'!B26=1,"ERROR 2","N/A"),"CORRECT")</f>
        <v>CORRECT</v>
      </c>
      <c r="AC26" s="69" t="str">
        <f>IF(AND('Prioritized Approach Milestones'!C26="No",'Prioritized Approach Milestones'!F26=""),IF('Prioritized Approach Milestones'!B26=2,"ERROR 2","N/A"),"CORRECT")</f>
        <v>CORRECT</v>
      </c>
      <c r="AD26" s="69" t="str">
        <f>IF(AND('Prioritized Approach Milestones'!C26="No",'Prioritized Approach Milestones'!F26=""),IF('Prioritized Approach Milestones'!B26=3,"ERROR 2","N/A"),"CORRECT")</f>
        <v>CORRECT</v>
      </c>
      <c r="AE26" s="69" t="str">
        <f>IF(AND('Prioritized Approach Milestones'!C26="No",'Prioritized Approach Milestones'!F26=""),IF('Prioritized Approach Milestones'!B26=4,"ERROR 2","N/A"),"CORRECT")</f>
        <v>CORRECT</v>
      </c>
      <c r="AF26" s="69" t="str">
        <f>IF(AND('Prioritized Approach Milestones'!C26="No",'Prioritized Approach Milestones'!F26=""),IF('Prioritized Approach Milestones'!B26=5,"ERROR 2","N/A"),"CORRECT")</f>
        <v>CORRECT</v>
      </c>
      <c r="AG26" s="78" t="str">
        <f>IF(AND('Prioritized Approach Milestones'!C26="No",'Prioritized Approach Milestones'!F26=""),IF('Prioritized Approach Milestones'!B26=6,"ERROR 2","N/A"),"CORRECT")</f>
        <v>CORRECT</v>
      </c>
    </row>
    <row r="27" spans="1:33">
      <c r="A27" s="85">
        <f>COUNTIFS('Prioritized Approach Milestones'!B27,"1",'Prioritized Approach Milestones'!C27,"yes")</f>
        <v>0</v>
      </c>
      <c r="B27" s="90">
        <f>COUNTIFS('Prioritized Approach Milestones'!B27,"2",'Prioritized Approach Milestones'!C27,"yes")</f>
        <v>0</v>
      </c>
      <c r="C27" s="86">
        <f>COUNTIFS('Prioritized Approach Milestones'!B27,"3",'Prioritized Approach Milestones'!C27,"yes")</f>
        <v>0</v>
      </c>
      <c r="D27" s="87">
        <f>COUNTIFS('Prioritized Approach Milestones'!B27,"4",'Prioritized Approach Milestones'!C27,"yes")</f>
        <v>0</v>
      </c>
      <c r="E27" s="88">
        <f>COUNTIFS('Prioritized Approach Milestones'!B27,"5",'Prioritized Approach Milestones'!C27,"yes")</f>
        <v>0</v>
      </c>
      <c r="F27" s="89">
        <f>COUNTIFS('Prioritized Approach Milestones'!B27,"6",'Prioritized Approach Milestones'!C27,"yes")</f>
        <v>0</v>
      </c>
      <c r="G27" s="274">
        <f t="shared" si="0"/>
        <v>0</v>
      </c>
      <c r="H27" s="172">
        <f>COUNTIFS('Prioritized Approach Milestones'!B27,"1",'Prioritized Approach Milestones'!C27,"N/A")</f>
        <v>0</v>
      </c>
      <c r="I27" s="172">
        <f>COUNTIFS('Prioritized Approach Milestones'!B27,"2",'Prioritized Approach Milestones'!C27,"N/A")</f>
        <v>0</v>
      </c>
      <c r="J27" s="172">
        <f>COUNTIFS('Prioritized Approach Milestones'!B27,"3",'Prioritized Approach Milestones'!C27,"N/A")</f>
        <v>0</v>
      </c>
      <c r="K27" s="172">
        <f>COUNTIFS('Prioritized Approach Milestones'!B27,"4",'Prioritized Approach Milestones'!C27,"N/A")</f>
        <v>0</v>
      </c>
      <c r="L27" s="172">
        <f>COUNTIFS('Prioritized Approach Milestones'!B27,"5",'Prioritized Approach Milestones'!C27,"N/A")</f>
        <v>0</v>
      </c>
      <c r="M27" s="172">
        <f>COUNTIFS('Prioritized Approach Milestones'!B27,"6",'Prioritized Approach Milestones'!C27,"N/A")</f>
        <v>0</v>
      </c>
      <c r="N27" s="260">
        <f t="shared" si="1"/>
        <v>0</v>
      </c>
      <c r="O27" s="279"/>
      <c r="P27" s="75" t="str">
        <f>IF('Prioritized Approach Milestones'!$B27=1,'Prioritized Approach Milestones'!$F27,"")</f>
        <v/>
      </c>
      <c r="Q27" s="75">
        <f>IF('Prioritized Approach Milestones'!$B27=2,'Prioritized Approach Milestones'!$F27,"")</f>
        <v>0</v>
      </c>
      <c r="R27" s="75" t="str">
        <f>IF('Prioritized Approach Milestones'!$B27=3,'Prioritized Approach Milestones'!$F27,"")</f>
        <v/>
      </c>
      <c r="S27" s="75" t="str">
        <f>IF('Prioritized Approach Milestones'!$B27=4,'Prioritized Approach Milestones'!$F27,"")</f>
        <v/>
      </c>
      <c r="T27" s="75" t="str">
        <f>IF('Prioritized Approach Milestones'!$B27=5,'Prioritized Approach Milestones'!$F27,"")</f>
        <v/>
      </c>
      <c r="U27" s="76" t="str">
        <f>IF('Prioritized Approach Milestones'!$B27=6,'Prioritized Approach Milestones'!$F27,"")</f>
        <v/>
      </c>
      <c r="V27" s="77" t="str">
        <f>IF(AND('Prioritized Approach Milestones'!C27="Yes",'Prioritized Approach Milestones'!F27=""),"CORRECT",IF('Prioritized Approach Milestones'!C27="No","CORRECT",IF('Prioritized Approach Milestones'!B27=1,"ERROR 1","N/A")))</f>
        <v>N/A</v>
      </c>
      <c r="W27" s="77" t="str">
        <f>IF(AND('Prioritized Approach Milestones'!C27="Yes",'Prioritized Approach Milestones'!F27=""),"CORRECT",IF('Prioritized Approach Milestones'!C27="No","CORRECT",IF('Prioritized Approach Milestones'!B27=2,"ERROR 1","N/A")))</f>
        <v>ERROR 1</v>
      </c>
      <c r="X27" s="77" t="str">
        <f>IF(AND('Prioritized Approach Milestones'!C27="Yes",'Prioritized Approach Milestones'!F27=""),"CORRECT",IF('Prioritized Approach Milestones'!C27="No","CORRECT",IF('Prioritized Approach Milestones'!B27=3,"ERROR 1","N/A")))</f>
        <v>N/A</v>
      </c>
      <c r="Y27" s="77" t="str">
        <f>IF(AND('Prioritized Approach Milestones'!C27="Yes",'Prioritized Approach Milestones'!F27=""),"CORRECT",IF('Prioritized Approach Milestones'!C27="No","CORRECT",IF('Prioritized Approach Milestones'!B27=4,"ERROR 1","N/A")))</f>
        <v>N/A</v>
      </c>
      <c r="Z27" s="77" t="str">
        <f>IF(AND('Prioritized Approach Milestones'!C27="Yes",'Prioritized Approach Milestones'!F27=""),"CORRECT",IF('Prioritized Approach Milestones'!C27="No","CORRECT",IF('Prioritized Approach Milestones'!B27=5,"ERROR 1","N/A")))</f>
        <v>N/A</v>
      </c>
      <c r="AA27" s="77" t="str">
        <f>IF(AND('Prioritized Approach Milestones'!C27="Yes",'Prioritized Approach Milestones'!F27=""),"CORRECT",IF('Prioritized Approach Milestones'!C27="No","CORRECT",IF('Prioritized Approach Milestones'!B27=6,"ERROR 1","N/A")))</f>
        <v>N/A</v>
      </c>
      <c r="AB27" s="69" t="str">
        <f>IF(AND('Prioritized Approach Milestones'!C27="No",'Prioritized Approach Milestones'!F27=""),IF('Prioritized Approach Milestones'!B27=1,"ERROR 2","N/A"),"CORRECT")</f>
        <v>CORRECT</v>
      </c>
      <c r="AC27" s="69" t="str">
        <f>IF(AND('Prioritized Approach Milestones'!C27="No",'Prioritized Approach Milestones'!F27=""),IF('Prioritized Approach Milestones'!B27=2,"ERROR 2","N/A"),"CORRECT")</f>
        <v>CORRECT</v>
      </c>
      <c r="AD27" s="69" t="str">
        <f>IF(AND('Prioritized Approach Milestones'!C27="No",'Prioritized Approach Milestones'!F27=""),IF('Prioritized Approach Milestones'!B27=3,"ERROR 2","N/A"),"CORRECT")</f>
        <v>CORRECT</v>
      </c>
      <c r="AE27" s="69" t="str">
        <f>IF(AND('Prioritized Approach Milestones'!C27="No",'Prioritized Approach Milestones'!F27=""),IF('Prioritized Approach Milestones'!B27=4,"ERROR 2","N/A"),"CORRECT")</f>
        <v>CORRECT</v>
      </c>
      <c r="AF27" s="69" t="str">
        <f>IF(AND('Prioritized Approach Milestones'!C27="No",'Prioritized Approach Milestones'!F27=""),IF('Prioritized Approach Milestones'!B27=5,"ERROR 2","N/A"),"CORRECT")</f>
        <v>CORRECT</v>
      </c>
      <c r="AG27" s="78" t="str">
        <f>IF(AND('Prioritized Approach Milestones'!C27="No",'Prioritized Approach Milestones'!F27=""),IF('Prioritized Approach Milestones'!B27=6,"ERROR 2","N/A"),"CORRECT")</f>
        <v>CORRECT</v>
      </c>
    </row>
    <row r="28" spans="1:33">
      <c r="A28" s="85">
        <f>COUNTIFS('Prioritized Approach Milestones'!B28,"1",'Prioritized Approach Milestones'!C28,"yes")</f>
        <v>0</v>
      </c>
      <c r="B28" s="90">
        <f>COUNTIFS('Prioritized Approach Milestones'!B28,"2",'Prioritized Approach Milestones'!C28,"yes")</f>
        <v>0</v>
      </c>
      <c r="C28" s="86">
        <f>COUNTIFS('Prioritized Approach Milestones'!B28,"3",'Prioritized Approach Milestones'!C28,"yes")</f>
        <v>0</v>
      </c>
      <c r="D28" s="87">
        <f>COUNTIFS('Prioritized Approach Milestones'!B28,"4",'Prioritized Approach Milestones'!C28,"yes")</f>
        <v>0</v>
      </c>
      <c r="E28" s="88">
        <f>COUNTIFS('Prioritized Approach Milestones'!B28,"5",'Prioritized Approach Milestones'!C28,"yes")</f>
        <v>0</v>
      </c>
      <c r="F28" s="89">
        <f>COUNTIFS('Prioritized Approach Milestones'!B28,"6",'Prioritized Approach Milestones'!C28,"yes")</f>
        <v>0</v>
      </c>
      <c r="G28" s="274">
        <f t="shared" si="0"/>
        <v>0</v>
      </c>
      <c r="H28" s="172">
        <f>COUNTIFS('Prioritized Approach Milestones'!B28,"1",'Prioritized Approach Milestones'!C28,"N/A")</f>
        <v>0</v>
      </c>
      <c r="I28" s="172">
        <f>COUNTIFS('Prioritized Approach Milestones'!B28,"2",'Prioritized Approach Milestones'!C28,"N/A")</f>
        <v>0</v>
      </c>
      <c r="J28" s="172">
        <f>COUNTIFS('Prioritized Approach Milestones'!B28,"3",'Prioritized Approach Milestones'!C28,"N/A")</f>
        <v>0</v>
      </c>
      <c r="K28" s="172">
        <f>COUNTIFS('Prioritized Approach Milestones'!B28,"4",'Prioritized Approach Milestones'!C28,"N/A")</f>
        <v>0</v>
      </c>
      <c r="L28" s="172">
        <f>COUNTIFS('Prioritized Approach Milestones'!B28,"5",'Prioritized Approach Milestones'!C28,"N/A")</f>
        <v>0</v>
      </c>
      <c r="M28" s="172">
        <f>COUNTIFS('Prioritized Approach Milestones'!B28,"6",'Prioritized Approach Milestones'!C28,"N/A")</f>
        <v>0</v>
      </c>
      <c r="N28" s="260">
        <f t="shared" si="1"/>
        <v>0</v>
      </c>
      <c r="O28" s="279"/>
      <c r="P28" s="75" t="str">
        <f>IF('Prioritized Approach Milestones'!$B28=1,'Prioritized Approach Milestones'!$F28,"")</f>
        <v/>
      </c>
      <c r="Q28" s="75">
        <f>IF('Prioritized Approach Milestones'!$B28=2,'Prioritized Approach Milestones'!$F28,"")</f>
        <v>0</v>
      </c>
      <c r="R28" s="75" t="str">
        <f>IF('Prioritized Approach Milestones'!$B28=3,'Prioritized Approach Milestones'!$F28,"")</f>
        <v/>
      </c>
      <c r="S28" s="75" t="str">
        <f>IF('Prioritized Approach Milestones'!$B28=4,'Prioritized Approach Milestones'!$F28,"")</f>
        <v/>
      </c>
      <c r="T28" s="75" t="str">
        <f>IF('Prioritized Approach Milestones'!$B28=5,'Prioritized Approach Milestones'!$F28,"")</f>
        <v/>
      </c>
      <c r="U28" s="76" t="str">
        <f>IF('Prioritized Approach Milestones'!$B28=6,'Prioritized Approach Milestones'!$F28,"")</f>
        <v/>
      </c>
      <c r="V28" s="77" t="str">
        <f>IF(AND('Prioritized Approach Milestones'!C28="Yes",'Prioritized Approach Milestones'!F28=""),"CORRECT",IF('Prioritized Approach Milestones'!C28="No","CORRECT",IF('Prioritized Approach Milestones'!B28=1,"ERROR 1","N/A")))</f>
        <v>N/A</v>
      </c>
      <c r="W28" s="77" t="str">
        <f>IF(AND('Prioritized Approach Milestones'!C28="Yes",'Prioritized Approach Milestones'!F28=""),"CORRECT",IF('Prioritized Approach Milestones'!C28="No","CORRECT",IF('Prioritized Approach Milestones'!B28=2,"ERROR 1","N/A")))</f>
        <v>ERROR 1</v>
      </c>
      <c r="X28" s="77" t="str">
        <f>IF(AND('Prioritized Approach Milestones'!C28="Yes",'Prioritized Approach Milestones'!F28=""),"CORRECT",IF('Prioritized Approach Milestones'!C28="No","CORRECT",IF('Prioritized Approach Milestones'!B28=3,"ERROR 1","N/A")))</f>
        <v>N/A</v>
      </c>
      <c r="Y28" s="77" t="str">
        <f>IF(AND('Prioritized Approach Milestones'!C28="Yes",'Prioritized Approach Milestones'!F28=""),"CORRECT",IF('Prioritized Approach Milestones'!C28="No","CORRECT",IF('Prioritized Approach Milestones'!B28=4,"ERROR 1","N/A")))</f>
        <v>N/A</v>
      </c>
      <c r="Z28" s="77" t="str">
        <f>IF(AND('Prioritized Approach Milestones'!C28="Yes",'Prioritized Approach Milestones'!F28=""),"CORRECT",IF('Prioritized Approach Milestones'!C28="No","CORRECT",IF('Prioritized Approach Milestones'!B28=5,"ERROR 1","N/A")))</f>
        <v>N/A</v>
      </c>
      <c r="AA28" s="77" t="str">
        <f>IF(AND('Prioritized Approach Milestones'!C28="Yes",'Prioritized Approach Milestones'!F28=""),"CORRECT",IF('Prioritized Approach Milestones'!C28="No","CORRECT",IF('Prioritized Approach Milestones'!B28=6,"ERROR 1","N/A")))</f>
        <v>N/A</v>
      </c>
      <c r="AB28" s="69" t="str">
        <f>IF(AND('Prioritized Approach Milestones'!C28="No",'Prioritized Approach Milestones'!F28=""),IF('Prioritized Approach Milestones'!B28=1,"ERROR 2","N/A"),"CORRECT")</f>
        <v>CORRECT</v>
      </c>
      <c r="AC28" s="69" t="str">
        <f>IF(AND('Prioritized Approach Milestones'!C28="No",'Prioritized Approach Milestones'!F28=""),IF('Prioritized Approach Milestones'!B28=2,"ERROR 2","N/A"),"CORRECT")</f>
        <v>CORRECT</v>
      </c>
      <c r="AD28" s="69" t="str">
        <f>IF(AND('Prioritized Approach Milestones'!C28="No",'Prioritized Approach Milestones'!F28=""),IF('Prioritized Approach Milestones'!B28=3,"ERROR 2","N/A"),"CORRECT")</f>
        <v>CORRECT</v>
      </c>
      <c r="AE28" s="69" t="str">
        <f>IF(AND('Prioritized Approach Milestones'!C28="No",'Prioritized Approach Milestones'!F28=""),IF('Prioritized Approach Milestones'!B28=4,"ERROR 2","N/A"),"CORRECT")</f>
        <v>CORRECT</v>
      </c>
      <c r="AF28" s="69" t="str">
        <f>IF(AND('Prioritized Approach Milestones'!C28="No",'Prioritized Approach Milestones'!F28=""),IF('Prioritized Approach Milestones'!B28=5,"ERROR 2","N/A"),"CORRECT")</f>
        <v>CORRECT</v>
      </c>
      <c r="AG28" s="78" t="str">
        <f>IF(AND('Prioritized Approach Milestones'!C28="No",'Prioritized Approach Milestones'!F28=""),IF('Prioritized Approach Milestones'!B28=6,"ERROR 2","N/A"),"CORRECT")</f>
        <v>CORRECT</v>
      </c>
    </row>
    <row r="29" spans="1:33">
      <c r="A29" s="85">
        <f>COUNTIFS('Prioritized Approach Milestones'!B29,"1",'Prioritized Approach Milestones'!C29,"yes")</f>
        <v>0</v>
      </c>
      <c r="B29" s="90">
        <f>COUNTIFS('Prioritized Approach Milestones'!B29,"2",'Prioritized Approach Milestones'!C29,"yes")</f>
        <v>0</v>
      </c>
      <c r="C29" s="86">
        <f>COUNTIFS('Prioritized Approach Milestones'!B29,"3",'Prioritized Approach Milestones'!C29,"yes")</f>
        <v>0</v>
      </c>
      <c r="D29" s="87">
        <f>COUNTIFS('Prioritized Approach Milestones'!B29,"4",'Prioritized Approach Milestones'!C29,"yes")</f>
        <v>0</v>
      </c>
      <c r="E29" s="88">
        <f>COUNTIFS('Prioritized Approach Milestones'!B29,"5",'Prioritized Approach Milestones'!C29,"yes")</f>
        <v>0</v>
      </c>
      <c r="F29" s="89">
        <f>COUNTIFS('Prioritized Approach Milestones'!B29,"6",'Prioritized Approach Milestones'!C29,"yes")</f>
        <v>0</v>
      </c>
      <c r="G29" s="274">
        <f t="shared" si="0"/>
        <v>0</v>
      </c>
      <c r="H29" s="172">
        <f>COUNTIFS('Prioritized Approach Milestones'!B29,"1",'Prioritized Approach Milestones'!C29,"N/A")</f>
        <v>0</v>
      </c>
      <c r="I29" s="172">
        <f>COUNTIFS('Prioritized Approach Milestones'!B29,"2",'Prioritized Approach Milestones'!C29,"N/A")</f>
        <v>0</v>
      </c>
      <c r="J29" s="172">
        <f>COUNTIFS('Prioritized Approach Milestones'!B29,"3",'Prioritized Approach Milestones'!C29,"N/A")</f>
        <v>0</v>
      </c>
      <c r="K29" s="172">
        <f>COUNTIFS('Prioritized Approach Milestones'!B29,"4",'Prioritized Approach Milestones'!C29,"N/A")</f>
        <v>0</v>
      </c>
      <c r="L29" s="172">
        <f>COUNTIFS('Prioritized Approach Milestones'!B29,"5",'Prioritized Approach Milestones'!C29,"N/A")</f>
        <v>0</v>
      </c>
      <c r="M29" s="172">
        <f>COUNTIFS('Prioritized Approach Milestones'!B29,"6",'Prioritized Approach Milestones'!C29,"N/A")</f>
        <v>0</v>
      </c>
      <c r="N29" s="260">
        <f t="shared" si="1"/>
        <v>0</v>
      </c>
      <c r="O29" s="279"/>
      <c r="P29" s="75" t="str">
        <f>IF('Prioritized Approach Milestones'!$B29=1,'Prioritized Approach Milestones'!$F29,"")</f>
        <v/>
      </c>
      <c r="Q29" s="75" t="str">
        <f>IF('Prioritized Approach Milestones'!$B29=2,'Prioritized Approach Milestones'!$F29,"")</f>
        <v/>
      </c>
      <c r="R29" s="75">
        <f>IF('Prioritized Approach Milestones'!$B29=3,'Prioritized Approach Milestones'!$F29,"")</f>
        <v>0</v>
      </c>
      <c r="S29" s="75" t="str">
        <f>IF('Prioritized Approach Milestones'!$B29=4,'Prioritized Approach Milestones'!$F29,"")</f>
        <v/>
      </c>
      <c r="T29" s="75" t="str">
        <f>IF('Prioritized Approach Milestones'!$B29=5,'Prioritized Approach Milestones'!$F29,"")</f>
        <v/>
      </c>
      <c r="U29" s="76" t="str">
        <f>IF('Prioritized Approach Milestones'!$B29=6,'Prioritized Approach Milestones'!$F29,"")</f>
        <v/>
      </c>
      <c r="V29" s="77" t="str">
        <f>IF(AND('Prioritized Approach Milestones'!C29="Yes",'Prioritized Approach Milestones'!F29=""),"CORRECT",IF('Prioritized Approach Milestones'!C29="No","CORRECT",IF('Prioritized Approach Milestones'!B29=1,"ERROR 1","N/A")))</f>
        <v>N/A</v>
      </c>
      <c r="W29" s="77" t="str">
        <f>IF(AND('Prioritized Approach Milestones'!C29="Yes",'Prioritized Approach Milestones'!F29=""),"CORRECT",IF('Prioritized Approach Milestones'!C29="No","CORRECT",IF('Prioritized Approach Milestones'!B29=2,"ERROR 1","N/A")))</f>
        <v>N/A</v>
      </c>
      <c r="X29" s="77" t="str">
        <f>IF(AND('Prioritized Approach Milestones'!C29="Yes",'Prioritized Approach Milestones'!F29=""),"CORRECT",IF('Prioritized Approach Milestones'!C29="No","CORRECT",IF('Prioritized Approach Milestones'!B29=3,"ERROR 1","N/A")))</f>
        <v>ERROR 1</v>
      </c>
      <c r="Y29" s="77" t="str">
        <f>IF(AND('Prioritized Approach Milestones'!C29="Yes",'Prioritized Approach Milestones'!F29=""),"CORRECT",IF('Prioritized Approach Milestones'!C29="No","CORRECT",IF('Prioritized Approach Milestones'!B29=4,"ERROR 1","N/A")))</f>
        <v>N/A</v>
      </c>
      <c r="Z29" s="77" t="str">
        <f>IF(AND('Prioritized Approach Milestones'!C29="Yes",'Prioritized Approach Milestones'!F29=""),"CORRECT",IF('Prioritized Approach Milestones'!C29="No","CORRECT",IF('Prioritized Approach Milestones'!B29=5,"ERROR 1","N/A")))</f>
        <v>N/A</v>
      </c>
      <c r="AA29" s="77" t="str">
        <f>IF(AND('Prioritized Approach Milestones'!C29="Yes",'Prioritized Approach Milestones'!F29=""),"CORRECT",IF('Prioritized Approach Milestones'!C29="No","CORRECT",IF('Prioritized Approach Milestones'!B29=6,"ERROR 1","N/A")))</f>
        <v>N/A</v>
      </c>
      <c r="AB29" s="69" t="str">
        <f>IF(AND('Prioritized Approach Milestones'!C29="No",'Prioritized Approach Milestones'!F29=""),IF('Prioritized Approach Milestones'!B29=1,"ERROR 2","N/A"),"CORRECT")</f>
        <v>CORRECT</v>
      </c>
      <c r="AC29" s="69" t="str">
        <f>IF(AND('Prioritized Approach Milestones'!C29="No",'Prioritized Approach Milestones'!F29=""),IF('Prioritized Approach Milestones'!B29=2,"ERROR 2","N/A"),"CORRECT")</f>
        <v>CORRECT</v>
      </c>
      <c r="AD29" s="69" t="str">
        <f>IF(AND('Prioritized Approach Milestones'!C29="No",'Prioritized Approach Milestones'!F29=""),IF('Prioritized Approach Milestones'!B29=3,"ERROR 2","N/A"),"CORRECT")</f>
        <v>CORRECT</v>
      </c>
      <c r="AE29" s="69" t="str">
        <f>IF(AND('Prioritized Approach Milestones'!C29="No",'Prioritized Approach Milestones'!F29=""),IF('Prioritized Approach Milestones'!B29=4,"ERROR 2","N/A"),"CORRECT")</f>
        <v>CORRECT</v>
      </c>
      <c r="AF29" s="69" t="str">
        <f>IF(AND('Prioritized Approach Milestones'!C29="No",'Prioritized Approach Milestones'!F29=""),IF('Prioritized Approach Milestones'!B29=5,"ERROR 2","N/A"),"CORRECT")</f>
        <v>CORRECT</v>
      </c>
      <c r="AG29" s="78" t="str">
        <f>IF(AND('Prioritized Approach Milestones'!C29="No",'Prioritized Approach Milestones'!F29=""),IF('Prioritized Approach Milestones'!B29=6,"ERROR 2","N/A"),"CORRECT")</f>
        <v>CORRECT</v>
      </c>
    </row>
    <row r="30" spans="1:33">
      <c r="A30" s="85">
        <f>COUNTIFS('Prioritized Approach Milestones'!B30,"1",'Prioritized Approach Milestones'!C30,"yes")</f>
        <v>0</v>
      </c>
      <c r="B30" s="90">
        <f>COUNTIFS('Prioritized Approach Milestones'!B30,"2",'Prioritized Approach Milestones'!C30,"yes")</f>
        <v>0</v>
      </c>
      <c r="C30" s="86">
        <f>COUNTIFS('Prioritized Approach Milestones'!B30,"3",'Prioritized Approach Milestones'!C30,"yes")</f>
        <v>0</v>
      </c>
      <c r="D30" s="87">
        <f>COUNTIFS('Prioritized Approach Milestones'!B30,"4",'Prioritized Approach Milestones'!C30,"yes")</f>
        <v>0</v>
      </c>
      <c r="E30" s="88">
        <f>COUNTIFS('Prioritized Approach Milestones'!B30,"5",'Prioritized Approach Milestones'!C30,"yes")</f>
        <v>0</v>
      </c>
      <c r="F30" s="89">
        <f>COUNTIFS('Prioritized Approach Milestones'!B30,"6",'Prioritized Approach Milestones'!C30,"yes")</f>
        <v>0</v>
      </c>
      <c r="G30" s="274">
        <f t="shared" si="0"/>
        <v>0</v>
      </c>
      <c r="H30" s="172">
        <f>COUNTIFS('Prioritized Approach Milestones'!B30,"1",'Prioritized Approach Milestones'!C30,"N/A")</f>
        <v>0</v>
      </c>
      <c r="I30" s="172">
        <f>COUNTIFS('Prioritized Approach Milestones'!B30,"2",'Prioritized Approach Milestones'!C30,"N/A")</f>
        <v>0</v>
      </c>
      <c r="J30" s="172">
        <f>COUNTIFS('Prioritized Approach Milestones'!B30,"3",'Prioritized Approach Milestones'!C30,"N/A")</f>
        <v>0</v>
      </c>
      <c r="K30" s="172">
        <f>COUNTIFS('Prioritized Approach Milestones'!B30,"4",'Prioritized Approach Milestones'!C30,"N/A")</f>
        <v>0</v>
      </c>
      <c r="L30" s="172">
        <f>COUNTIFS('Prioritized Approach Milestones'!B30,"5",'Prioritized Approach Milestones'!C30,"N/A")</f>
        <v>0</v>
      </c>
      <c r="M30" s="172">
        <f>COUNTIFS('Prioritized Approach Milestones'!B30,"6",'Prioritized Approach Milestones'!C30,"N/A")</f>
        <v>0</v>
      </c>
      <c r="N30" s="260">
        <f t="shared" si="1"/>
        <v>0</v>
      </c>
      <c r="O30" s="279"/>
      <c r="P30" s="75" t="str">
        <f>IF('Prioritized Approach Milestones'!$B30=1,'Prioritized Approach Milestones'!$F30,"")</f>
        <v/>
      </c>
      <c r="Q30" s="75" t="str">
        <f>IF('Prioritized Approach Milestones'!$B30=2,'Prioritized Approach Milestones'!$F30,"")</f>
        <v/>
      </c>
      <c r="R30" s="75">
        <f>IF('Prioritized Approach Milestones'!$B30=3,'Prioritized Approach Milestones'!$F30,"")</f>
        <v>0</v>
      </c>
      <c r="S30" s="75" t="str">
        <f>IF('Prioritized Approach Milestones'!$B30=4,'Prioritized Approach Milestones'!$F30,"")</f>
        <v/>
      </c>
      <c r="T30" s="75" t="str">
        <f>IF('Prioritized Approach Milestones'!$B30=5,'Prioritized Approach Milestones'!$F30,"")</f>
        <v/>
      </c>
      <c r="U30" s="76" t="str">
        <f>IF('Prioritized Approach Milestones'!$B30=6,'Prioritized Approach Milestones'!$F30,"")</f>
        <v/>
      </c>
      <c r="V30" s="77" t="str">
        <f>IF(AND('Prioritized Approach Milestones'!C30="Yes",'Prioritized Approach Milestones'!F30=""),"CORRECT",IF('Prioritized Approach Milestones'!C30="No","CORRECT",IF('Prioritized Approach Milestones'!B30=1,"ERROR 1","N/A")))</f>
        <v>N/A</v>
      </c>
      <c r="W30" s="77" t="str">
        <f>IF(AND('Prioritized Approach Milestones'!C30="Yes",'Prioritized Approach Milestones'!F30=""),"CORRECT",IF('Prioritized Approach Milestones'!C30="No","CORRECT",IF('Prioritized Approach Milestones'!B30=2,"ERROR 1","N/A")))</f>
        <v>N/A</v>
      </c>
      <c r="X30" s="77" t="str">
        <f>IF(AND('Prioritized Approach Milestones'!C30="Yes",'Prioritized Approach Milestones'!F30=""),"CORRECT",IF('Prioritized Approach Milestones'!C30="No","CORRECT",IF('Prioritized Approach Milestones'!B30=3,"ERROR 1","N/A")))</f>
        <v>ERROR 1</v>
      </c>
      <c r="Y30" s="77" t="str">
        <f>IF(AND('Prioritized Approach Milestones'!C30="Yes",'Prioritized Approach Milestones'!F30=""),"CORRECT",IF('Prioritized Approach Milestones'!C30="No","CORRECT",IF('Prioritized Approach Milestones'!B30=4,"ERROR 1","N/A")))</f>
        <v>N/A</v>
      </c>
      <c r="Z30" s="77" t="str">
        <f>IF(AND('Prioritized Approach Milestones'!C30="Yes",'Prioritized Approach Milestones'!F30=""),"CORRECT",IF('Prioritized Approach Milestones'!C30="No","CORRECT",IF('Prioritized Approach Milestones'!B30=5,"ERROR 1","N/A")))</f>
        <v>N/A</v>
      </c>
      <c r="AA30" s="77" t="str">
        <f>IF(AND('Prioritized Approach Milestones'!C30="Yes",'Prioritized Approach Milestones'!F30=""),"CORRECT",IF('Prioritized Approach Milestones'!C30="No","CORRECT",IF('Prioritized Approach Milestones'!B30=6,"ERROR 1","N/A")))</f>
        <v>N/A</v>
      </c>
      <c r="AB30" s="69" t="str">
        <f>IF(AND('Prioritized Approach Milestones'!C30="No",'Prioritized Approach Milestones'!F30=""),IF('Prioritized Approach Milestones'!B30=1,"ERROR 2","N/A"),"CORRECT")</f>
        <v>CORRECT</v>
      </c>
      <c r="AC30" s="69" t="str">
        <f>IF(AND('Prioritized Approach Milestones'!C30="No",'Prioritized Approach Milestones'!F30=""),IF('Prioritized Approach Milestones'!B30=2,"ERROR 2","N/A"),"CORRECT")</f>
        <v>CORRECT</v>
      </c>
      <c r="AD30" s="69" t="str">
        <f>IF(AND('Prioritized Approach Milestones'!C30="No",'Prioritized Approach Milestones'!F30=""),IF('Prioritized Approach Milestones'!B30=3,"ERROR 2","N/A"),"CORRECT")</f>
        <v>CORRECT</v>
      </c>
      <c r="AE30" s="69" t="str">
        <f>IF(AND('Prioritized Approach Milestones'!C30="No",'Prioritized Approach Milestones'!F30=""),IF('Prioritized Approach Milestones'!B30=4,"ERROR 2","N/A"),"CORRECT")</f>
        <v>CORRECT</v>
      </c>
      <c r="AF30" s="69" t="str">
        <f>IF(AND('Prioritized Approach Milestones'!C30="No",'Prioritized Approach Milestones'!F30=""),IF('Prioritized Approach Milestones'!B30=5,"ERROR 2","N/A"),"CORRECT")</f>
        <v>CORRECT</v>
      </c>
      <c r="AG30" s="78" t="str">
        <f>IF(AND('Prioritized Approach Milestones'!C30="No",'Prioritized Approach Milestones'!F30=""),IF('Prioritized Approach Milestones'!B30=6,"ERROR 2","N/A"),"CORRECT")</f>
        <v>CORRECT</v>
      </c>
    </row>
    <row r="31" spans="1:33">
      <c r="A31" s="85">
        <f>COUNTIFS('Prioritized Approach Milestones'!B31,"1",'Prioritized Approach Milestones'!C31,"yes")</f>
        <v>0</v>
      </c>
      <c r="B31" s="90">
        <f>COUNTIFS('Prioritized Approach Milestones'!B31,"2",'Prioritized Approach Milestones'!C31,"yes")</f>
        <v>0</v>
      </c>
      <c r="C31" s="86">
        <f>COUNTIFS('Prioritized Approach Milestones'!B31,"3",'Prioritized Approach Milestones'!C31,"yes")</f>
        <v>0</v>
      </c>
      <c r="D31" s="87">
        <f>COUNTIFS('Prioritized Approach Milestones'!B31,"4",'Prioritized Approach Milestones'!C31,"yes")</f>
        <v>0</v>
      </c>
      <c r="E31" s="88">
        <f>COUNTIFS('Prioritized Approach Milestones'!B31,"5",'Prioritized Approach Milestones'!C31,"yes")</f>
        <v>0</v>
      </c>
      <c r="F31" s="89">
        <f>COUNTIFS('Prioritized Approach Milestones'!B31,"6",'Prioritized Approach Milestones'!C31,"yes")</f>
        <v>0</v>
      </c>
      <c r="G31" s="274">
        <f t="shared" si="0"/>
        <v>0</v>
      </c>
      <c r="H31" s="172">
        <f>COUNTIFS('Prioritized Approach Milestones'!B31,"1",'Prioritized Approach Milestones'!C31,"N/A")</f>
        <v>0</v>
      </c>
      <c r="I31" s="172">
        <f>COUNTIFS('Prioritized Approach Milestones'!B31,"2",'Prioritized Approach Milestones'!C31,"N/A")</f>
        <v>0</v>
      </c>
      <c r="J31" s="172">
        <f>COUNTIFS('Prioritized Approach Milestones'!B31,"3",'Prioritized Approach Milestones'!C31,"N/A")</f>
        <v>0</v>
      </c>
      <c r="K31" s="172">
        <f>COUNTIFS('Prioritized Approach Milestones'!B31,"4",'Prioritized Approach Milestones'!C31,"N/A")</f>
        <v>0</v>
      </c>
      <c r="L31" s="172">
        <f>COUNTIFS('Prioritized Approach Milestones'!B31,"5",'Prioritized Approach Milestones'!C31,"N/A")</f>
        <v>0</v>
      </c>
      <c r="M31" s="172">
        <f>COUNTIFS('Prioritized Approach Milestones'!B31,"6",'Prioritized Approach Milestones'!C31,"N/A")</f>
        <v>0</v>
      </c>
      <c r="N31" s="260">
        <f t="shared" si="1"/>
        <v>0</v>
      </c>
      <c r="O31" s="279"/>
      <c r="P31" s="75" t="str">
        <f>IF('Prioritized Approach Milestones'!$B31=1,'Prioritized Approach Milestones'!$F31,"")</f>
        <v/>
      </c>
      <c r="Q31" s="75" t="str">
        <f>IF('Prioritized Approach Milestones'!$B31=2,'Prioritized Approach Milestones'!$F31,"")</f>
        <v/>
      </c>
      <c r="R31" s="75">
        <f>IF('Prioritized Approach Milestones'!$B31=3,'Prioritized Approach Milestones'!$F31,"")</f>
        <v>0</v>
      </c>
      <c r="S31" s="75" t="str">
        <f>IF('Prioritized Approach Milestones'!$B31=4,'Prioritized Approach Milestones'!$F31,"")</f>
        <v/>
      </c>
      <c r="T31" s="75" t="str">
        <f>IF('Prioritized Approach Milestones'!$B31=5,'Prioritized Approach Milestones'!$F31,"")</f>
        <v/>
      </c>
      <c r="U31" s="76" t="str">
        <f>IF('Prioritized Approach Milestones'!$B31=6,'Prioritized Approach Milestones'!$F31,"")</f>
        <v/>
      </c>
      <c r="V31" s="77" t="str">
        <f>IF(AND('Prioritized Approach Milestones'!C31="Yes",'Prioritized Approach Milestones'!F31=""),"CORRECT",IF('Prioritized Approach Milestones'!C31="No","CORRECT",IF('Prioritized Approach Milestones'!B31=1,"ERROR 1","N/A")))</f>
        <v>N/A</v>
      </c>
      <c r="W31" s="77" t="str">
        <f>IF(AND('Prioritized Approach Milestones'!C31="Yes",'Prioritized Approach Milestones'!F31=""),"CORRECT",IF('Prioritized Approach Milestones'!C31="No","CORRECT",IF('Prioritized Approach Milestones'!B31=2,"ERROR 1","N/A")))</f>
        <v>N/A</v>
      </c>
      <c r="X31" s="77" t="str">
        <f>IF(AND('Prioritized Approach Milestones'!C31="Yes",'Prioritized Approach Milestones'!F31=""),"CORRECT",IF('Prioritized Approach Milestones'!C31="No","CORRECT",IF('Prioritized Approach Milestones'!B31=3,"ERROR 1","N/A")))</f>
        <v>ERROR 1</v>
      </c>
      <c r="Y31" s="77" t="str">
        <f>IF(AND('Prioritized Approach Milestones'!C31="Yes",'Prioritized Approach Milestones'!F31=""),"CORRECT",IF('Prioritized Approach Milestones'!C31="No","CORRECT",IF('Prioritized Approach Milestones'!B31=4,"ERROR 1","N/A")))</f>
        <v>N/A</v>
      </c>
      <c r="Z31" s="77" t="str">
        <f>IF(AND('Prioritized Approach Milestones'!C31="Yes",'Prioritized Approach Milestones'!F31=""),"CORRECT",IF('Prioritized Approach Milestones'!C31="No","CORRECT",IF('Prioritized Approach Milestones'!B31=5,"ERROR 1","N/A")))</f>
        <v>N/A</v>
      </c>
      <c r="AA31" s="77" t="str">
        <f>IF(AND('Prioritized Approach Milestones'!C31="Yes",'Prioritized Approach Milestones'!F31=""),"CORRECT",IF('Prioritized Approach Milestones'!C31="No","CORRECT",IF('Prioritized Approach Milestones'!B31=6,"ERROR 1","N/A")))</f>
        <v>N/A</v>
      </c>
      <c r="AB31" s="69" t="str">
        <f>IF(AND('Prioritized Approach Milestones'!C31="No",'Prioritized Approach Milestones'!F31=""),IF('Prioritized Approach Milestones'!B31=1,"ERROR 2","N/A"),"CORRECT")</f>
        <v>CORRECT</v>
      </c>
      <c r="AC31" s="69" t="str">
        <f>IF(AND('Prioritized Approach Milestones'!C31="No",'Prioritized Approach Milestones'!F31=""),IF('Prioritized Approach Milestones'!B31=2,"ERROR 2","N/A"),"CORRECT")</f>
        <v>CORRECT</v>
      </c>
      <c r="AD31" s="69" t="str">
        <f>IF(AND('Prioritized Approach Milestones'!C31="No",'Prioritized Approach Milestones'!F31=""),IF('Prioritized Approach Milestones'!B31=3,"ERROR 2","N/A"),"CORRECT")</f>
        <v>CORRECT</v>
      </c>
      <c r="AE31" s="69" t="str">
        <f>IF(AND('Prioritized Approach Milestones'!C31="No",'Prioritized Approach Milestones'!F31=""),IF('Prioritized Approach Milestones'!B31=4,"ERROR 2","N/A"),"CORRECT")</f>
        <v>CORRECT</v>
      </c>
      <c r="AF31" s="69" t="str">
        <f>IF(AND('Prioritized Approach Milestones'!C31="No",'Prioritized Approach Milestones'!F31=""),IF('Prioritized Approach Milestones'!B31=5,"ERROR 2","N/A"),"CORRECT")</f>
        <v>CORRECT</v>
      </c>
      <c r="AG31" s="78" t="str">
        <f>IF(AND('Prioritized Approach Milestones'!C31="No",'Prioritized Approach Milestones'!F31=""),IF('Prioritized Approach Milestones'!B31=6,"ERROR 2","N/A"),"CORRECT")</f>
        <v>CORRECT</v>
      </c>
    </row>
    <row r="32" spans="1:33">
      <c r="A32" s="85">
        <f>COUNTIFS('Prioritized Approach Milestones'!B32,"1",'Prioritized Approach Milestones'!C32,"yes")</f>
        <v>0</v>
      </c>
      <c r="B32" s="90">
        <f>COUNTIFS('Prioritized Approach Milestones'!B32,"2",'Prioritized Approach Milestones'!C32,"yes")</f>
        <v>0</v>
      </c>
      <c r="C32" s="86">
        <f>COUNTIFS('Prioritized Approach Milestones'!B32,"3",'Prioritized Approach Milestones'!C32,"yes")</f>
        <v>0</v>
      </c>
      <c r="D32" s="87">
        <f>COUNTIFS('Prioritized Approach Milestones'!B32,"4",'Prioritized Approach Milestones'!C32,"yes")</f>
        <v>0</v>
      </c>
      <c r="E32" s="88">
        <f>COUNTIFS('Prioritized Approach Milestones'!B32,"5",'Prioritized Approach Milestones'!C32,"yes")</f>
        <v>0</v>
      </c>
      <c r="F32" s="89">
        <f>COUNTIFS('Prioritized Approach Milestones'!B32,"6",'Prioritized Approach Milestones'!C32,"yes")</f>
        <v>0</v>
      </c>
      <c r="G32" s="274">
        <f t="shared" si="0"/>
        <v>0</v>
      </c>
      <c r="H32" s="172">
        <f>COUNTIFS('Prioritized Approach Milestones'!B32,"1",'Prioritized Approach Milestones'!C32,"N/A")</f>
        <v>0</v>
      </c>
      <c r="I32" s="172">
        <f>COUNTIFS('Prioritized Approach Milestones'!B32,"2",'Prioritized Approach Milestones'!C32,"N/A")</f>
        <v>0</v>
      </c>
      <c r="J32" s="172">
        <f>COUNTIFS('Prioritized Approach Milestones'!B32,"3",'Prioritized Approach Milestones'!C32,"N/A")</f>
        <v>0</v>
      </c>
      <c r="K32" s="172">
        <f>COUNTIFS('Prioritized Approach Milestones'!B32,"4",'Prioritized Approach Milestones'!C32,"N/A")</f>
        <v>0</v>
      </c>
      <c r="L32" s="172">
        <f>COUNTIFS('Prioritized Approach Milestones'!B32,"5",'Prioritized Approach Milestones'!C32,"N/A")</f>
        <v>0</v>
      </c>
      <c r="M32" s="172">
        <f>COUNTIFS('Prioritized Approach Milestones'!B32,"6",'Prioritized Approach Milestones'!C32,"N/A")</f>
        <v>0</v>
      </c>
      <c r="N32" s="260">
        <f t="shared" si="1"/>
        <v>0</v>
      </c>
      <c r="O32" s="279"/>
      <c r="P32" s="75" t="str">
        <f>IF('Prioritized Approach Milestones'!$B32=1,'Prioritized Approach Milestones'!$F32,"")</f>
        <v/>
      </c>
      <c r="Q32" s="75">
        <f>IF('Prioritized Approach Milestones'!$B32=2,'Prioritized Approach Milestones'!$F32,"")</f>
        <v>0</v>
      </c>
      <c r="R32" s="75" t="str">
        <f>IF('Prioritized Approach Milestones'!$B32=3,'Prioritized Approach Milestones'!$F32,"")</f>
        <v/>
      </c>
      <c r="S32" s="75" t="str">
        <f>IF('Prioritized Approach Milestones'!$B32=4,'Prioritized Approach Milestones'!$F32,"")</f>
        <v/>
      </c>
      <c r="T32" s="75" t="str">
        <f>IF('Prioritized Approach Milestones'!$B32=5,'Prioritized Approach Milestones'!$F32,"")</f>
        <v/>
      </c>
      <c r="U32" s="76" t="str">
        <f>IF('Prioritized Approach Milestones'!$B32=6,'Prioritized Approach Milestones'!$F32,"")</f>
        <v/>
      </c>
      <c r="V32" s="77" t="str">
        <f>IF(AND('Prioritized Approach Milestones'!C32="Yes",'Prioritized Approach Milestones'!F32=""),"CORRECT",IF('Prioritized Approach Milestones'!C32="No","CORRECT",IF('Prioritized Approach Milestones'!B32=1,"ERROR 1","N/A")))</f>
        <v>N/A</v>
      </c>
      <c r="W32" s="77" t="str">
        <f>IF(AND('Prioritized Approach Milestones'!C32="Yes",'Prioritized Approach Milestones'!F32=""),"CORRECT",IF('Prioritized Approach Milestones'!C32="No","CORRECT",IF('Prioritized Approach Milestones'!B32=2,"ERROR 1","N/A")))</f>
        <v>ERROR 1</v>
      </c>
      <c r="X32" s="77" t="str">
        <f>IF(AND('Prioritized Approach Milestones'!C32="Yes",'Prioritized Approach Milestones'!F32=""),"CORRECT",IF('Prioritized Approach Milestones'!C32="No","CORRECT",IF('Prioritized Approach Milestones'!B32=3,"ERROR 1","N/A")))</f>
        <v>N/A</v>
      </c>
      <c r="Y32" s="77" t="str">
        <f>IF(AND('Prioritized Approach Milestones'!C32="Yes",'Prioritized Approach Milestones'!F32=""),"CORRECT",IF('Prioritized Approach Milestones'!C32="No","CORRECT",IF('Prioritized Approach Milestones'!B32=4,"ERROR 1","N/A")))</f>
        <v>N/A</v>
      </c>
      <c r="Z32" s="77" t="str">
        <f>IF(AND('Prioritized Approach Milestones'!C32="Yes",'Prioritized Approach Milestones'!F32=""),"CORRECT",IF('Prioritized Approach Milestones'!C32="No","CORRECT",IF('Prioritized Approach Milestones'!B32=5,"ERROR 1","N/A")))</f>
        <v>N/A</v>
      </c>
      <c r="AA32" s="77" t="str">
        <f>IF(AND('Prioritized Approach Milestones'!C32="Yes",'Prioritized Approach Milestones'!F32=""),"CORRECT",IF('Prioritized Approach Milestones'!C32="No","CORRECT",IF('Prioritized Approach Milestones'!B32=6,"ERROR 1","N/A")))</f>
        <v>N/A</v>
      </c>
      <c r="AB32" s="69" t="str">
        <f>IF(AND('Prioritized Approach Milestones'!C32="No",'Prioritized Approach Milestones'!F32=""),IF('Prioritized Approach Milestones'!B32=1,"ERROR 2","N/A"),"CORRECT")</f>
        <v>CORRECT</v>
      </c>
      <c r="AC32" s="69" t="str">
        <f>IF(AND('Prioritized Approach Milestones'!C32="No",'Prioritized Approach Milestones'!F32=""),IF('Prioritized Approach Milestones'!B32=2,"ERROR 2","N/A"),"CORRECT")</f>
        <v>CORRECT</v>
      </c>
      <c r="AD32" s="69" t="str">
        <f>IF(AND('Prioritized Approach Milestones'!C32="No",'Prioritized Approach Milestones'!F32=""),IF('Prioritized Approach Milestones'!B32=3,"ERROR 2","N/A"),"CORRECT")</f>
        <v>CORRECT</v>
      </c>
      <c r="AE32" s="69" t="str">
        <f>IF(AND('Prioritized Approach Milestones'!C32="No",'Prioritized Approach Milestones'!F32=""),IF('Prioritized Approach Milestones'!B32=4,"ERROR 2","N/A"),"CORRECT")</f>
        <v>CORRECT</v>
      </c>
      <c r="AF32" s="69" t="str">
        <f>IF(AND('Prioritized Approach Milestones'!C32="No",'Prioritized Approach Milestones'!F32=""),IF('Prioritized Approach Milestones'!B32=5,"ERROR 2","N/A"),"CORRECT")</f>
        <v>CORRECT</v>
      </c>
      <c r="AG32" s="78" t="str">
        <f>IF(AND('Prioritized Approach Milestones'!C32="No",'Prioritized Approach Milestones'!F32=""),IF('Prioritized Approach Milestones'!B32=6,"ERROR 2","N/A"),"CORRECT")</f>
        <v>CORRECT</v>
      </c>
    </row>
    <row r="33" spans="1:33">
      <c r="A33" s="85">
        <f>COUNTIFS('Prioritized Approach Milestones'!B33,"1",'Prioritized Approach Milestones'!C33,"yes")</f>
        <v>0</v>
      </c>
      <c r="B33" s="90">
        <f>COUNTIFS('Prioritized Approach Milestones'!B33,"2",'Prioritized Approach Milestones'!C33,"yes")</f>
        <v>0</v>
      </c>
      <c r="C33" s="86">
        <f>COUNTIFS('Prioritized Approach Milestones'!B33,"3",'Prioritized Approach Milestones'!C33,"yes")</f>
        <v>0</v>
      </c>
      <c r="D33" s="87">
        <f>COUNTIFS('Prioritized Approach Milestones'!B33,"4",'Prioritized Approach Milestones'!C33,"yes")</f>
        <v>0</v>
      </c>
      <c r="E33" s="88">
        <f>COUNTIFS('Prioritized Approach Milestones'!B33,"5",'Prioritized Approach Milestones'!C33,"yes")</f>
        <v>0</v>
      </c>
      <c r="F33" s="89">
        <f>COUNTIFS('Prioritized Approach Milestones'!B33,"6",'Prioritized Approach Milestones'!C33,"yes")</f>
        <v>0</v>
      </c>
      <c r="G33" s="274">
        <f t="shared" si="0"/>
        <v>0</v>
      </c>
      <c r="H33" s="172">
        <f>COUNTIFS('Prioritized Approach Milestones'!B33,"1",'Prioritized Approach Milestones'!C33,"N/A")</f>
        <v>0</v>
      </c>
      <c r="I33" s="172">
        <f>COUNTIFS('Prioritized Approach Milestones'!B33,"2",'Prioritized Approach Milestones'!C33,"N/A")</f>
        <v>0</v>
      </c>
      <c r="J33" s="172">
        <f>COUNTIFS('Prioritized Approach Milestones'!B33,"3",'Prioritized Approach Milestones'!C33,"N/A")</f>
        <v>0</v>
      </c>
      <c r="K33" s="172">
        <f>COUNTIFS('Prioritized Approach Milestones'!B33,"4",'Prioritized Approach Milestones'!C33,"N/A")</f>
        <v>0</v>
      </c>
      <c r="L33" s="172">
        <f>COUNTIFS('Prioritized Approach Milestones'!B33,"5",'Prioritized Approach Milestones'!C33,"N/A")</f>
        <v>0</v>
      </c>
      <c r="M33" s="172">
        <f>COUNTIFS('Prioritized Approach Milestones'!B33,"6",'Prioritized Approach Milestones'!C33,"N/A")</f>
        <v>0</v>
      </c>
      <c r="N33" s="260">
        <f t="shared" si="1"/>
        <v>0</v>
      </c>
      <c r="O33" s="279"/>
      <c r="P33" s="75" t="str">
        <f>IF('Prioritized Approach Milestones'!$B33=1,'Prioritized Approach Milestones'!$F33,"")</f>
        <v/>
      </c>
      <c r="Q33" s="75" t="str">
        <f>IF('Prioritized Approach Milestones'!$B33=2,'Prioritized Approach Milestones'!$F33,"")</f>
        <v/>
      </c>
      <c r="R33" s="75">
        <f>IF('Prioritized Approach Milestones'!$B33=3,'Prioritized Approach Milestones'!$F33,"")</f>
        <v>0</v>
      </c>
      <c r="S33" s="75" t="str">
        <f>IF('Prioritized Approach Milestones'!$B33=4,'Prioritized Approach Milestones'!$F33,"")</f>
        <v/>
      </c>
      <c r="T33" s="75" t="str">
        <f>IF('Prioritized Approach Milestones'!$B33=5,'Prioritized Approach Milestones'!$F33,"")</f>
        <v/>
      </c>
      <c r="U33" s="76" t="str">
        <f>IF('Prioritized Approach Milestones'!$B33=6,'Prioritized Approach Milestones'!$F33,"")</f>
        <v/>
      </c>
      <c r="V33" s="77" t="str">
        <f>IF(AND('Prioritized Approach Milestones'!C33="Yes",'Prioritized Approach Milestones'!F33=""),"CORRECT",IF('Prioritized Approach Milestones'!C33="No","CORRECT",IF('Prioritized Approach Milestones'!B33=1,"ERROR 1","N/A")))</f>
        <v>N/A</v>
      </c>
      <c r="W33" s="77" t="str">
        <f>IF(AND('Prioritized Approach Milestones'!C33="Yes",'Prioritized Approach Milestones'!F33=""),"CORRECT",IF('Prioritized Approach Milestones'!C33="No","CORRECT",IF('Prioritized Approach Milestones'!B33=2,"ERROR 1","N/A")))</f>
        <v>N/A</v>
      </c>
      <c r="X33" s="77" t="str">
        <f>IF(AND('Prioritized Approach Milestones'!C33="Yes",'Prioritized Approach Milestones'!F33=""),"CORRECT",IF('Prioritized Approach Milestones'!C33="No","CORRECT",IF('Prioritized Approach Milestones'!B33=3,"ERROR 1","N/A")))</f>
        <v>ERROR 1</v>
      </c>
      <c r="Y33" s="77" t="str">
        <f>IF(AND('Prioritized Approach Milestones'!C33="Yes",'Prioritized Approach Milestones'!F33=""),"CORRECT",IF('Prioritized Approach Milestones'!C33="No","CORRECT",IF('Prioritized Approach Milestones'!B33=4,"ERROR 1","N/A")))</f>
        <v>N/A</v>
      </c>
      <c r="Z33" s="77" t="str">
        <f>IF(AND('Prioritized Approach Milestones'!C33="Yes",'Prioritized Approach Milestones'!F33=""),"CORRECT",IF('Prioritized Approach Milestones'!C33="No","CORRECT",IF('Prioritized Approach Milestones'!B33=5,"ERROR 1","N/A")))</f>
        <v>N/A</v>
      </c>
      <c r="AA33" s="77" t="str">
        <f>IF(AND('Prioritized Approach Milestones'!C33="Yes",'Prioritized Approach Milestones'!F33=""),"CORRECT",IF('Prioritized Approach Milestones'!C33="No","CORRECT",IF('Prioritized Approach Milestones'!B33=6,"ERROR 1","N/A")))</f>
        <v>N/A</v>
      </c>
      <c r="AB33" s="69" t="str">
        <f>IF(AND('Prioritized Approach Milestones'!C33="No",'Prioritized Approach Milestones'!F33=""),IF('Prioritized Approach Milestones'!B33=1,"ERROR 2","N/A"),"CORRECT")</f>
        <v>CORRECT</v>
      </c>
      <c r="AC33" s="69" t="str">
        <f>IF(AND('Prioritized Approach Milestones'!C33="No",'Prioritized Approach Milestones'!F33=""),IF('Prioritized Approach Milestones'!B33=2,"ERROR 2","N/A"),"CORRECT")</f>
        <v>CORRECT</v>
      </c>
      <c r="AD33" s="69" t="str">
        <f>IF(AND('Prioritized Approach Milestones'!C33="No",'Prioritized Approach Milestones'!F33=""),IF('Prioritized Approach Milestones'!B33=3,"ERROR 2","N/A"),"CORRECT")</f>
        <v>CORRECT</v>
      </c>
      <c r="AE33" s="69" t="str">
        <f>IF(AND('Prioritized Approach Milestones'!C33="No",'Prioritized Approach Milestones'!F33=""),IF('Prioritized Approach Milestones'!B33=4,"ERROR 2","N/A"),"CORRECT")</f>
        <v>CORRECT</v>
      </c>
      <c r="AF33" s="69" t="str">
        <f>IF(AND('Prioritized Approach Milestones'!C33="No",'Prioritized Approach Milestones'!F33=""),IF('Prioritized Approach Milestones'!B33=5,"ERROR 2","N/A"),"CORRECT")</f>
        <v>CORRECT</v>
      </c>
      <c r="AG33" s="78" t="str">
        <f>IF(AND('Prioritized Approach Milestones'!C33="No",'Prioritized Approach Milestones'!F33=""),IF('Prioritized Approach Milestones'!B33=6,"ERROR 2","N/A"),"CORRECT")</f>
        <v>CORRECT</v>
      </c>
    </row>
    <row r="34" spans="1:33">
      <c r="A34" s="85">
        <f>COUNTIFS('Prioritized Approach Milestones'!B34,"1",'Prioritized Approach Milestones'!C34,"yes")</f>
        <v>0</v>
      </c>
      <c r="B34" s="90">
        <f>COUNTIFS('Prioritized Approach Milestones'!B34,"2",'Prioritized Approach Milestones'!C34,"yes")</f>
        <v>0</v>
      </c>
      <c r="C34" s="86">
        <f>COUNTIFS('Prioritized Approach Milestones'!B34,"3",'Prioritized Approach Milestones'!C34,"yes")</f>
        <v>0</v>
      </c>
      <c r="D34" s="87">
        <f>COUNTIFS('Prioritized Approach Milestones'!B34,"4",'Prioritized Approach Milestones'!C34,"yes")</f>
        <v>0</v>
      </c>
      <c r="E34" s="88">
        <f>COUNTIFS('Prioritized Approach Milestones'!B34,"5",'Prioritized Approach Milestones'!C34,"yes")</f>
        <v>0</v>
      </c>
      <c r="F34" s="89">
        <f>COUNTIFS('Prioritized Approach Milestones'!B34,"6",'Prioritized Approach Milestones'!C34,"yes")</f>
        <v>0</v>
      </c>
      <c r="G34" s="274">
        <f t="shared" si="0"/>
        <v>0</v>
      </c>
      <c r="H34" s="172">
        <f>COUNTIFS('Prioritized Approach Milestones'!B34,"1",'Prioritized Approach Milestones'!C34,"N/A")</f>
        <v>0</v>
      </c>
      <c r="I34" s="172">
        <f>COUNTIFS('Prioritized Approach Milestones'!B34,"2",'Prioritized Approach Milestones'!C34,"N/A")</f>
        <v>0</v>
      </c>
      <c r="J34" s="172">
        <f>COUNTIFS('Prioritized Approach Milestones'!B34,"3",'Prioritized Approach Milestones'!C34,"N/A")</f>
        <v>0</v>
      </c>
      <c r="K34" s="172">
        <f>COUNTIFS('Prioritized Approach Milestones'!B34,"4",'Prioritized Approach Milestones'!C34,"N/A")</f>
        <v>0</v>
      </c>
      <c r="L34" s="172">
        <f>COUNTIFS('Prioritized Approach Milestones'!B34,"5",'Prioritized Approach Milestones'!C34,"N/A")</f>
        <v>0</v>
      </c>
      <c r="M34" s="172">
        <f>COUNTIFS('Prioritized Approach Milestones'!B34,"6",'Prioritized Approach Milestones'!C34,"N/A")</f>
        <v>0</v>
      </c>
      <c r="N34" s="260">
        <f t="shared" si="1"/>
        <v>0</v>
      </c>
      <c r="O34" s="279"/>
      <c r="P34" s="75" t="str">
        <f>IF('Prioritized Approach Milestones'!$B34=1,'Prioritized Approach Milestones'!$F34,"")</f>
        <v/>
      </c>
      <c r="Q34" s="75" t="str">
        <f>IF('Prioritized Approach Milestones'!$B34=2,'Prioritized Approach Milestones'!$F34,"")</f>
        <v/>
      </c>
      <c r="R34" s="75">
        <f>IF('Prioritized Approach Milestones'!$B34=3,'Prioritized Approach Milestones'!$F34,"")</f>
        <v>0</v>
      </c>
      <c r="S34" s="75" t="str">
        <f>IF('Prioritized Approach Milestones'!$B34=4,'Prioritized Approach Milestones'!$F34,"")</f>
        <v/>
      </c>
      <c r="T34" s="75" t="str">
        <f>IF('Prioritized Approach Milestones'!$B34=5,'Prioritized Approach Milestones'!$F34,"")</f>
        <v/>
      </c>
      <c r="U34" s="76" t="str">
        <f>IF('Prioritized Approach Milestones'!$B34=6,'Prioritized Approach Milestones'!$F34,"")</f>
        <v/>
      </c>
      <c r="V34" s="77" t="str">
        <f>IF(AND('Prioritized Approach Milestones'!C34="Yes",'Prioritized Approach Milestones'!F34=""),"CORRECT",IF('Prioritized Approach Milestones'!C34="No","CORRECT",IF('Prioritized Approach Milestones'!B34=1,"ERROR 1","N/A")))</f>
        <v>N/A</v>
      </c>
      <c r="W34" s="77" t="str">
        <f>IF(AND('Prioritized Approach Milestones'!C34="Yes",'Prioritized Approach Milestones'!F34=""),"CORRECT",IF('Prioritized Approach Milestones'!C34="No","CORRECT",IF('Prioritized Approach Milestones'!B34=2,"ERROR 1","N/A")))</f>
        <v>N/A</v>
      </c>
      <c r="X34" s="77" t="str">
        <f>IF(AND('Prioritized Approach Milestones'!C34="Yes",'Prioritized Approach Milestones'!F34=""),"CORRECT",IF('Prioritized Approach Milestones'!C34="No","CORRECT",IF('Prioritized Approach Milestones'!B34=3,"ERROR 1","N/A")))</f>
        <v>ERROR 1</v>
      </c>
      <c r="Y34" s="77" t="str">
        <f>IF(AND('Prioritized Approach Milestones'!C34="Yes",'Prioritized Approach Milestones'!F34=""),"CORRECT",IF('Prioritized Approach Milestones'!C34="No","CORRECT",IF('Prioritized Approach Milestones'!B34=4,"ERROR 1","N/A")))</f>
        <v>N/A</v>
      </c>
      <c r="Z34" s="77" t="str">
        <f>IF(AND('Prioritized Approach Milestones'!C34="Yes",'Prioritized Approach Milestones'!F34=""),"CORRECT",IF('Prioritized Approach Milestones'!C34="No","CORRECT",IF('Prioritized Approach Milestones'!B34=5,"ERROR 1","N/A")))</f>
        <v>N/A</v>
      </c>
      <c r="AA34" s="77" t="str">
        <f>IF(AND('Prioritized Approach Milestones'!C34="Yes",'Prioritized Approach Milestones'!F34=""),"CORRECT",IF('Prioritized Approach Milestones'!C34="No","CORRECT",IF('Prioritized Approach Milestones'!B34=6,"ERROR 1","N/A")))</f>
        <v>N/A</v>
      </c>
      <c r="AB34" s="69" t="str">
        <f>IF(AND('Prioritized Approach Milestones'!C34="No",'Prioritized Approach Milestones'!F34=""),IF('Prioritized Approach Milestones'!B34=1,"ERROR 2","N/A"),"CORRECT")</f>
        <v>CORRECT</v>
      </c>
      <c r="AC34" s="69" t="str">
        <f>IF(AND('Prioritized Approach Milestones'!C34="No",'Prioritized Approach Milestones'!F34=""),IF('Prioritized Approach Milestones'!B34=2,"ERROR 2","N/A"),"CORRECT")</f>
        <v>CORRECT</v>
      </c>
      <c r="AD34" s="69" t="str">
        <f>IF(AND('Prioritized Approach Milestones'!C34="No",'Prioritized Approach Milestones'!F34=""),IF('Prioritized Approach Milestones'!B34=3,"ERROR 2","N/A"),"CORRECT")</f>
        <v>CORRECT</v>
      </c>
      <c r="AE34" s="69" t="str">
        <f>IF(AND('Prioritized Approach Milestones'!C34="No",'Prioritized Approach Milestones'!F34=""),IF('Prioritized Approach Milestones'!B34=4,"ERROR 2","N/A"),"CORRECT")</f>
        <v>CORRECT</v>
      </c>
      <c r="AF34" s="69" t="str">
        <f>IF(AND('Prioritized Approach Milestones'!C34="No",'Prioritized Approach Milestones'!F34=""),IF('Prioritized Approach Milestones'!B34=5,"ERROR 2","N/A"),"CORRECT")</f>
        <v>CORRECT</v>
      </c>
      <c r="AG34" s="78" t="str">
        <f>IF(AND('Prioritized Approach Milestones'!C34="No",'Prioritized Approach Milestones'!F34=""),IF('Prioritized Approach Milestones'!B34=6,"ERROR 2","N/A"),"CORRECT")</f>
        <v>CORRECT</v>
      </c>
    </row>
    <row r="35" spans="1:33">
      <c r="A35" s="85">
        <f>COUNTIFS('Prioritized Approach Milestones'!B35,"1",'Prioritized Approach Milestones'!C35,"yes")</f>
        <v>0</v>
      </c>
      <c r="B35" s="90">
        <f>COUNTIFS('Prioritized Approach Milestones'!B35,"2",'Prioritized Approach Milestones'!C35,"yes")</f>
        <v>0</v>
      </c>
      <c r="C35" s="86">
        <f>COUNTIFS('Prioritized Approach Milestones'!B35,"3",'Prioritized Approach Milestones'!C35,"yes")</f>
        <v>0</v>
      </c>
      <c r="D35" s="87">
        <f>COUNTIFS('Prioritized Approach Milestones'!B35,"4",'Prioritized Approach Milestones'!C35,"yes")</f>
        <v>0</v>
      </c>
      <c r="E35" s="88">
        <f>COUNTIFS('Prioritized Approach Milestones'!B35,"5",'Prioritized Approach Milestones'!C35,"yes")</f>
        <v>0</v>
      </c>
      <c r="F35" s="89">
        <f>COUNTIFS('Prioritized Approach Milestones'!B35,"6",'Prioritized Approach Milestones'!C35,"yes")</f>
        <v>0</v>
      </c>
      <c r="G35" s="274">
        <f t="shared" si="0"/>
        <v>0</v>
      </c>
      <c r="H35" s="172">
        <f>COUNTIFS('Prioritized Approach Milestones'!B35,"1",'Prioritized Approach Milestones'!C35,"N/A")</f>
        <v>0</v>
      </c>
      <c r="I35" s="172">
        <f>COUNTIFS('Prioritized Approach Milestones'!B35,"2",'Prioritized Approach Milestones'!C35,"N/A")</f>
        <v>0</v>
      </c>
      <c r="J35" s="172">
        <f>COUNTIFS('Prioritized Approach Milestones'!B35,"3",'Prioritized Approach Milestones'!C35,"N/A")</f>
        <v>0</v>
      </c>
      <c r="K35" s="172">
        <f>COUNTIFS('Prioritized Approach Milestones'!B35,"4",'Prioritized Approach Milestones'!C35,"N/A")</f>
        <v>0</v>
      </c>
      <c r="L35" s="172">
        <f>COUNTIFS('Prioritized Approach Milestones'!B35,"5",'Prioritized Approach Milestones'!C35,"N/A")</f>
        <v>0</v>
      </c>
      <c r="M35" s="172">
        <f>COUNTIFS('Prioritized Approach Milestones'!B35,"6",'Prioritized Approach Milestones'!C35,"N/A")</f>
        <v>0</v>
      </c>
      <c r="N35" s="260">
        <f t="shared" si="1"/>
        <v>0</v>
      </c>
      <c r="O35" s="279"/>
      <c r="P35" s="75" t="str">
        <f>IF('Prioritized Approach Milestones'!$B35=1,'Prioritized Approach Milestones'!$F35,"")</f>
        <v/>
      </c>
      <c r="Q35" s="75">
        <f>IF('Prioritized Approach Milestones'!$B35=2,'Prioritized Approach Milestones'!$F35,"")</f>
        <v>0</v>
      </c>
      <c r="R35" s="75" t="str">
        <f>IF('Prioritized Approach Milestones'!$B35=3,'Prioritized Approach Milestones'!$F35,"")</f>
        <v/>
      </c>
      <c r="S35" s="75" t="str">
        <f>IF('Prioritized Approach Milestones'!$B35=4,'Prioritized Approach Milestones'!$F35,"")</f>
        <v/>
      </c>
      <c r="T35" s="75" t="str">
        <f>IF('Prioritized Approach Milestones'!$B35=5,'Prioritized Approach Milestones'!$F35,"")</f>
        <v/>
      </c>
      <c r="U35" s="76" t="str">
        <f>IF('Prioritized Approach Milestones'!$B35=6,'Prioritized Approach Milestones'!$F35,"")</f>
        <v/>
      </c>
      <c r="V35" s="77" t="str">
        <f>IF(AND('Prioritized Approach Milestones'!C35="Yes",'Prioritized Approach Milestones'!F35=""),"CORRECT",IF('Prioritized Approach Milestones'!C35="No","CORRECT",IF('Prioritized Approach Milestones'!B35=1,"ERROR 1","N/A")))</f>
        <v>N/A</v>
      </c>
      <c r="W35" s="77" t="str">
        <f>IF(AND('Prioritized Approach Milestones'!C35="Yes",'Prioritized Approach Milestones'!F35=""),"CORRECT",IF('Prioritized Approach Milestones'!C35="No","CORRECT",IF('Prioritized Approach Milestones'!B35=2,"ERROR 1","N/A")))</f>
        <v>ERROR 1</v>
      </c>
      <c r="X35" s="77" t="str">
        <f>IF(AND('Prioritized Approach Milestones'!C35="Yes",'Prioritized Approach Milestones'!F35=""),"CORRECT",IF('Prioritized Approach Milestones'!C35="No","CORRECT",IF('Prioritized Approach Milestones'!B35=3,"ERROR 1","N/A")))</f>
        <v>N/A</v>
      </c>
      <c r="Y35" s="77" t="str">
        <f>IF(AND('Prioritized Approach Milestones'!C35="Yes",'Prioritized Approach Milestones'!F35=""),"CORRECT",IF('Prioritized Approach Milestones'!C35="No","CORRECT",IF('Prioritized Approach Milestones'!B35=4,"ERROR 1","N/A")))</f>
        <v>N/A</v>
      </c>
      <c r="Z35" s="77" t="str">
        <f>IF(AND('Prioritized Approach Milestones'!C35="Yes",'Prioritized Approach Milestones'!F35=""),"CORRECT",IF('Prioritized Approach Milestones'!C35="No","CORRECT",IF('Prioritized Approach Milestones'!B35=5,"ERROR 1","N/A")))</f>
        <v>N/A</v>
      </c>
      <c r="AA35" s="77" t="str">
        <f>IF(AND('Prioritized Approach Milestones'!C35="Yes",'Prioritized Approach Milestones'!F35=""),"CORRECT",IF('Prioritized Approach Milestones'!C35="No","CORRECT",IF('Prioritized Approach Milestones'!B35=6,"ERROR 1","N/A")))</f>
        <v>N/A</v>
      </c>
      <c r="AB35" s="69" t="str">
        <f>IF(AND('Prioritized Approach Milestones'!C35="No",'Prioritized Approach Milestones'!F35=""),IF('Prioritized Approach Milestones'!B35=1,"ERROR 2","N/A"),"CORRECT")</f>
        <v>CORRECT</v>
      </c>
      <c r="AC35" s="69" t="str">
        <f>IF(AND('Prioritized Approach Milestones'!C35="No",'Prioritized Approach Milestones'!F35=""),IF('Prioritized Approach Milestones'!B35=2,"ERROR 2","N/A"),"CORRECT")</f>
        <v>CORRECT</v>
      </c>
      <c r="AD35" s="69" t="str">
        <f>IF(AND('Prioritized Approach Milestones'!C35="No",'Prioritized Approach Milestones'!F35=""),IF('Prioritized Approach Milestones'!B35=3,"ERROR 2","N/A"),"CORRECT")</f>
        <v>CORRECT</v>
      </c>
      <c r="AE35" s="69" t="str">
        <f>IF(AND('Prioritized Approach Milestones'!C35="No",'Prioritized Approach Milestones'!F35=""),IF('Prioritized Approach Milestones'!B35=4,"ERROR 2","N/A"),"CORRECT")</f>
        <v>CORRECT</v>
      </c>
      <c r="AF35" s="69" t="str">
        <f>IF(AND('Prioritized Approach Milestones'!C35="No",'Prioritized Approach Milestones'!F35=""),IF('Prioritized Approach Milestones'!B35=5,"ERROR 2","N/A"),"CORRECT")</f>
        <v>CORRECT</v>
      </c>
      <c r="AG35" s="78" t="str">
        <f>IF(AND('Prioritized Approach Milestones'!C35="No",'Prioritized Approach Milestones'!F35=""),IF('Prioritized Approach Milestones'!B35=6,"ERROR 2","N/A"),"CORRECT")</f>
        <v>CORRECT</v>
      </c>
    </row>
    <row r="36" spans="1:33">
      <c r="A36" s="85">
        <f>COUNTIFS('Prioritized Approach Milestones'!B36,"1",'Prioritized Approach Milestones'!C36,"yes")</f>
        <v>0</v>
      </c>
      <c r="B36" s="90">
        <f>COUNTIFS('Prioritized Approach Milestones'!B36,"2",'Prioritized Approach Milestones'!C36,"yes")</f>
        <v>0</v>
      </c>
      <c r="C36" s="86">
        <f>COUNTIFS('Prioritized Approach Milestones'!B36,"3",'Prioritized Approach Milestones'!C36,"yes")</f>
        <v>0</v>
      </c>
      <c r="D36" s="87">
        <f>COUNTIFS('Prioritized Approach Milestones'!B36,"4",'Prioritized Approach Milestones'!C36,"yes")</f>
        <v>0</v>
      </c>
      <c r="E36" s="88">
        <f>COUNTIFS('Prioritized Approach Milestones'!B36,"5",'Prioritized Approach Milestones'!C36,"yes")</f>
        <v>0</v>
      </c>
      <c r="F36" s="89">
        <f>COUNTIFS('Prioritized Approach Milestones'!B36,"6",'Prioritized Approach Milestones'!C36,"yes")</f>
        <v>0</v>
      </c>
      <c r="G36" s="274">
        <f t="shared" si="0"/>
        <v>0</v>
      </c>
      <c r="H36" s="172">
        <f>COUNTIFS('Prioritized Approach Milestones'!B36,"1",'Prioritized Approach Milestones'!C36,"N/A")</f>
        <v>0</v>
      </c>
      <c r="I36" s="172">
        <f>COUNTIFS('Prioritized Approach Milestones'!B36,"2",'Prioritized Approach Milestones'!C36,"N/A")</f>
        <v>0</v>
      </c>
      <c r="J36" s="172">
        <f>COUNTIFS('Prioritized Approach Milestones'!B36,"3",'Prioritized Approach Milestones'!C36,"N/A")</f>
        <v>0</v>
      </c>
      <c r="K36" s="172">
        <f>COUNTIFS('Prioritized Approach Milestones'!B36,"4",'Prioritized Approach Milestones'!C36,"N/A")</f>
        <v>0</v>
      </c>
      <c r="L36" s="172">
        <f>COUNTIFS('Prioritized Approach Milestones'!B36,"5",'Prioritized Approach Milestones'!C36,"N/A")</f>
        <v>0</v>
      </c>
      <c r="M36" s="172">
        <f>COUNTIFS('Prioritized Approach Milestones'!B36,"6",'Prioritized Approach Milestones'!C36,"N/A")</f>
        <v>0</v>
      </c>
      <c r="N36" s="260">
        <f t="shared" si="1"/>
        <v>0</v>
      </c>
      <c r="O36" s="279"/>
      <c r="P36" s="75" t="str">
        <f>IF('Prioritized Approach Milestones'!$B36=1,'Prioritized Approach Milestones'!$F36,"")</f>
        <v/>
      </c>
      <c r="Q36" s="75">
        <f>IF('Prioritized Approach Milestones'!$B36=2,'Prioritized Approach Milestones'!$F36,"")</f>
        <v>0</v>
      </c>
      <c r="R36" s="75" t="str">
        <f>IF('Prioritized Approach Milestones'!$B36=3,'Prioritized Approach Milestones'!$F36,"")</f>
        <v/>
      </c>
      <c r="S36" s="75" t="str">
        <f>IF('Prioritized Approach Milestones'!$B36=4,'Prioritized Approach Milestones'!$F36,"")</f>
        <v/>
      </c>
      <c r="T36" s="75" t="str">
        <f>IF('Prioritized Approach Milestones'!$B36=5,'Prioritized Approach Milestones'!$F36,"")</f>
        <v/>
      </c>
      <c r="U36" s="76" t="str">
        <f>IF('Prioritized Approach Milestones'!$B36=6,'Prioritized Approach Milestones'!$F36,"")</f>
        <v/>
      </c>
      <c r="V36" s="77" t="str">
        <f>IF(AND('Prioritized Approach Milestones'!C36="Yes",'Prioritized Approach Milestones'!F36=""),"CORRECT",IF('Prioritized Approach Milestones'!C36="No","CORRECT",IF('Prioritized Approach Milestones'!B36=1,"ERROR 1","N/A")))</f>
        <v>N/A</v>
      </c>
      <c r="W36" s="77" t="str">
        <f>IF(AND('Prioritized Approach Milestones'!C36="Yes",'Prioritized Approach Milestones'!F36=""),"CORRECT",IF('Prioritized Approach Milestones'!C36="No","CORRECT",IF('Prioritized Approach Milestones'!B36=2,"ERROR 1","N/A")))</f>
        <v>ERROR 1</v>
      </c>
      <c r="X36" s="77" t="str">
        <f>IF(AND('Prioritized Approach Milestones'!C36="Yes",'Prioritized Approach Milestones'!F36=""),"CORRECT",IF('Prioritized Approach Milestones'!C36="No","CORRECT",IF('Prioritized Approach Milestones'!B36=3,"ERROR 1","N/A")))</f>
        <v>N/A</v>
      </c>
      <c r="Y36" s="77" t="str">
        <f>IF(AND('Prioritized Approach Milestones'!C36="Yes",'Prioritized Approach Milestones'!F36=""),"CORRECT",IF('Prioritized Approach Milestones'!C36="No","CORRECT",IF('Prioritized Approach Milestones'!B36=4,"ERROR 1","N/A")))</f>
        <v>N/A</v>
      </c>
      <c r="Z36" s="77" t="str">
        <f>IF(AND('Prioritized Approach Milestones'!C36="Yes",'Prioritized Approach Milestones'!F36=""),"CORRECT",IF('Prioritized Approach Milestones'!C36="No","CORRECT",IF('Prioritized Approach Milestones'!B36=5,"ERROR 1","N/A")))</f>
        <v>N/A</v>
      </c>
      <c r="AA36" s="77" t="str">
        <f>IF(AND('Prioritized Approach Milestones'!C36="Yes",'Prioritized Approach Milestones'!F36=""),"CORRECT",IF('Prioritized Approach Milestones'!C36="No","CORRECT",IF('Prioritized Approach Milestones'!B36=6,"ERROR 1","N/A")))</f>
        <v>N/A</v>
      </c>
      <c r="AB36" s="69" t="str">
        <f>IF(AND('Prioritized Approach Milestones'!C36="No",'Prioritized Approach Milestones'!F36=""),IF('Prioritized Approach Milestones'!B36=1,"ERROR 2","N/A"),"CORRECT")</f>
        <v>CORRECT</v>
      </c>
      <c r="AC36" s="69" t="str">
        <f>IF(AND('Prioritized Approach Milestones'!C36="No",'Prioritized Approach Milestones'!F36=""),IF('Prioritized Approach Milestones'!B36=2,"ERROR 2","N/A"),"CORRECT")</f>
        <v>CORRECT</v>
      </c>
      <c r="AD36" s="69" t="str">
        <f>IF(AND('Prioritized Approach Milestones'!C36="No",'Prioritized Approach Milestones'!F36=""),IF('Prioritized Approach Milestones'!B36=3,"ERROR 2","N/A"),"CORRECT")</f>
        <v>CORRECT</v>
      </c>
      <c r="AE36" s="69" t="str">
        <f>IF(AND('Prioritized Approach Milestones'!C36="No",'Prioritized Approach Milestones'!F36=""),IF('Prioritized Approach Milestones'!B36=4,"ERROR 2","N/A"),"CORRECT")</f>
        <v>CORRECT</v>
      </c>
      <c r="AF36" s="69" t="str">
        <f>IF(AND('Prioritized Approach Milestones'!C36="No",'Prioritized Approach Milestones'!F36=""),IF('Prioritized Approach Milestones'!B36=5,"ERROR 2","N/A"),"CORRECT")</f>
        <v>CORRECT</v>
      </c>
      <c r="AG36" s="78" t="str">
        <f>IF(AND('Prioritized Approach Milestones'!C36="No",'Prioritized Approach Milestones'!F36=""),IF('Prioritized Approach Milestones'!B36=6,"ERROR 2","N/A"),"CORRECT")</f>
        <v>CORRECT</v>
      </c>
    </row>
    <row r="37" spans="1:33">
      <c r="A37" s="85">
        <f>COUNTIFS('Prioritized Approach Milestones'!B37,"1",'Prioritized Approach Milestones'!C37,"yes")</f>
        <v>0</v>
      </c>
      <c r="B37" s="90">
        <f>COUNTIFS('Prioritized Approach Milestones'!B37,"2",'Prioritized Approach Milestones'!C37,"yes")</f>
        <v>0</v>
      </c>
      <c r="C37" s="86">
        <f>COUNTIFS('Prioritized Approach Milestones'!B37,"3",'Prioritized Approach Milestones'!C37,"yes")</f>
        <v>0</v>
      </c>
      <c r="D37" s="87">
        <f>COUNTIFS('Prioritized Approach Milestones'!B37,"4",'Prioritized Approach Milestones'!C37,"yes")</f>
        <v>0</v>
      </c>
      <c r="E37" s="88">
        <f>COUNTIFS('Prioritized Approach Milestones'!B37,"5",'Prioritized Approach Milestones'!C37,"yes")</f>
        <v>0</v>
      </c>
      <c r="F37" s="89">
        <f>COUNTIFS('Prioritized Approach Milestones'!B37,"6",'Prioritized Approach Milestones'!C37,"yes")</f>
        <v>0</v>
      </c>
      <c r="G37" s="274">
        <f t="shared" ref="G37:G68" si="2">SUM(A37:F37)</f>
        <v>0</v>
      </c>
      <c r="H37" s="172">
        <f>COUNTIFS('Prioritized Approach Milestones'!B37,"1",'Prioritized Approach Milestones'!C37,"N/A")</f>
        <v>0</v>
      </c>
      <c r="I37" s="172">
        <f>COUNTIFS('Prioritized Approach Milestones'!B37,"2",'Prioritized Approach Milestones'!C37,"N/A")</f>
        <v>0</v>
      </c>
      <c r="J37" s="172">
        <f>COUNTIFS('Prioritized Approach Milestones'!B37,"3",'Prioritized Approach Milestones'!C37,"N/A")</f>
        <v>0</v>
      </c>
      <c r="K37" s="172">
        <f>COUNTIFS('Prioritized Approach Milestones'!B37,"4",'Prioritized Approach Milestones'!C37,"N/A")</f>
        <v>0</v>
      </c>
      <c r="L37" s="172">
        <f>COUNTIFS('Prioritized Approach Milestones'!B37,"5",'Prioritized Approach Milestones'!C37,"N/A")</f>
        <v>0</v>
      </c>
      <c r="M37" s="172">
        <f>COUNTIFS('Prioritized Approach Milestones'!B37,"6",'Prioritized Approach Milestones'!C37,"N/A")</f>
        <v>0</v>
      </c>
      <c r="N37" s="260">
        <f t="shared" si="1"/>
        <v>0</v>
      </c>
      <c r="O37" s="279"/>
      <c r="P37" s="75" t="str">
        <f>IF('Prioritized Approach Milestones'!$B37=1,'Prioritized Approach Milestones'!$F37,"")</f>
        <v/>
      </c>
      <c r="Q37" s="75">
        <f>IF('Prioritized Approach Milestones'!$B37=2,'Prioritized Approach Milestones'!$F37,"")</f>
        <v>0</v>
      </c>
      <c r="R37" s="75" t="str">
        <f>IF('Prioritized Approach Milestones'!$B37=3,'Prioritized Approach Milestones'!$F37,"")</f>
        <v/>
      </c>
      <c r="S37" s="75" t="str">
        <f>IF('Prioritized Approach Milestones'!$B37=4,'Prioritized Approach Milestones'!$F37,"")</f>
        <v/>
      </c>
      <c r="T37" s="75" t="str">
        <f>IF('Prioritized Approach Milestones'!$B37=5,'Prioritized Approach Milestones'!$F37,"")</f>
        <v/>
      </c>
      <c r="U37" s="76" t="str">
        <f>IF('Prioritized Approach Milestones'!$B37=6,'Prioritized Approach Milestones'!$F37,"")</f>
        <v/>
      </c>
      <c r="V37" s="77" t="str">
        <f>IF(AND('Prioritized Approach Milestones'!C37="Yes",'Prioritized Approach Milestones'!F37=""),"CORRECT",IF('Prioritized Approach Milestones'!C37="No","CORRECT",IF('Prioritized Approach Milestones'!B37=1,"ERROR 1","N/A")))</f>
        <v>N/A</v>
      </c>
      <c r="W37" s="77" t="str">
        <f>IF(AND('Prioritized Approach Milestones'!C37="Yes",'Prioritized Approach Milestones'!F37=""),"CORRECT",IF('Prioritized Approach Milestones'!C37="No","CORRECT",IF('Prioritized Approach Milestones'!B37=2,"ERROR 1","N/A")))</f>
        <v>ERROR 1</v>
      </c>
      <c r="X37" s="77" t="str">
        <f>IF(AND('Prioritized Approach Milestones'!C37="Yes",'Prioritized Approach Milestones'!F37=""),"CORRECT",IF('Prioritized Approach Milestones'!C37="No","CORRECT",IF('Prioritized Approach Milestones'!B37=3,"ERROR 1","N/A")))</f>
        <v>N/A</v>
      </c>
      <c r="Y37" s="77" t="str">
        <f>IF(AND('Prioritized Approach Milestones'!C37="Yes",'Prioritized Approach Milestones'!F37=""),"CORRECT",IF('Prioritized Approach Milestones'!C37="No","CORRECT",IF('Prioritized Approach Milestones'!B37=4,"ERROR 1","N/A")))</f>
        <v>N/A</v>
      </c>
      <c r="Z37" s="77" t="str">
        <f>IF(AND('Prioritized Approach Milestones'!C37="Yes",'Prioritized Approach Milestones'!F37=""),"CORRECT",IF('Prioritized Approach Milestones'!C37="No","CORRECT",IF('Prioritized Approach Milestones'!B37=5,"ERROR 1","N/A")))</f>
        <v>N/A</v>
      </c>
      <c r="AA37" s="77" t="str">
        <f>IF(AND('Prioritized Approach Milestones'!C37="Yes",'Prioritized Approach Milestones'!F37=""),"CORRECT",IF('Prioritized Approach Milestones'!C37="No","CORRECT",IF('Prioritized Approach Milestones'!B37=6,"ERROR 1","N/A")))</f>
        <v>N/A</v>
      </c>
      <c r="AB37" s="69" t="str">
        <f>IF(AND('Prioritized Approach Milestones'!C37="No",'Prioritized Approach Milestones'!F37=""),IF('Prioritized Approach Milestones'!B37=1,"ERROR 2","N/A"),"CORRECT")</f>
        <v>CORRECT</v>
      </c>
      <c r="AC37" s="69" t="str">
        <f>IF(AND('Prioritized Approach Milestones'!C37="No",'Prioritized Approach Milestones'!F37=""),IF('Prioritized Approach Milestones'!B37=2,"ERROR 2","N/A"),"CORRECT")</f>
        <v>CORRECT</v>
      </c>
      <c r="AD37" s="69" t="str">
        <f>IF(AND('Prioritized Approach Milestones'!C37="No",'Prioritized Approach Milestones'!F37=""),IF('Prioritized Approach Milestones'!B37=3,"ERROR 2","N/A"),"CORRECT")</f>
        <v>CORRECT</v>
      </c>
      <c r="AE37" s="69" t="str">
        <f>IF(AND('Prioritized Approach Milestones'!C37="No",'Prioritized Approach Milestones'!F37=""),IF('Prioritized Approach Milestones'!B37=4,"ERROR 2","N/A"),"CORRECT")</f>
        <v>CORRECT</v>
      </c>
      <c r="AF37" s="69" t="str">
        <f>IF(AND('Prioritized Approach Milestones'!C37="No",'Prioritized Approach Milestones'!F37=""),IF('Prioritized Approach Milestones'!B37=5,"ERROR 2","N/A"),"CORRECT")</f>
        <v>CORRECT</v>
      </c>
      <c r="AG37" s="78" t="str">
        <f>IF(AND('Prioritized Approach Milestones'!C37="No",'Prioritized Approach Milestones'!F37=""),IF('Prioritized Approach Milestones'!B37=6,"ERROR 2","N/A"),"CORRECT")</f>
        <v>CORRECT</v>
      </c>
    </row>
    <row r="38" spans="1:33">
      <c r="A38" s="85">
        <f>COUNTIFS('Prioritized Approach Milestones'!B38,"1",'Prioritized Approach Milestones'!C38,"yes")</f>
        <v>0</v>
      </c>
      <c r="B38" s="90">
        <f>COUNTIFS('Prioritized Approach Milestones'!B38,"2",'Prioritized Approach Milestones'!C38,"yes")</f>
        <v>0</v>
      </c>
      <c r="C38" s="86">
        <f>COUNTIFS('Prioritized Approach Milestones'!B38,"3",'Prioritized Approach Milestones'!C38,"yes")</f>
        <v>0</v>
      </c>
      <c r="D38" s="87">
        <f>COUNTIFS('Prioritized Approach Milestones'!B38,"4",'Prioritized Approach Milestones'!C38,"yes")</f>
        <v>0</v>
      </c>
      <c r="E38" s="88">
        <f>COUNTIFS('Prioritized Approach Milestones'!B38,"5",'Prioritized Approach Milestones'!C38,"yes")</f>
        <v>0</v>
      </c>
      <c r="F38" s="89">
        <f>COUNTIFS('Prioritized Approach Milestones'!B38,"6",'Prioritized Approach Milestones'!C38,"yes")</f>
        <v>0</v>
      </c>
      <c r="G38" s="274">
        <f t="shared" si="2"/>
        <v>0</v>
      </c>
      <c r="H38" s="172">
        <f>COUNTIFS('Prioritized Approach Milestones'!B38,"1",'Prioritized Approach Milestones'!C38,"N/A")</f>
        <v>0</v>
      </c>
      <c r="I38" s="172">
        <f>COUNTIFS('Prioritized Approach Milestones'!B38,"2",'Prioritized Approach Milestones'!C38,"N/A")</f>
        <v>0</v>
      </c>
      <c r="J38" s="172">
        <f>COUNTIFS('Prioritized Approach Milestones'!B38,"3",'Prioritized Approach Milestones'!C38,"N/A")</f>
        <v>0</v>
      </c>
      <c r="K38" s="172">
        <f>COUNTIFS('Prioritized Approach Milestones'!B38,"4",'Prioritized Approach Milestones'!C38,"N/A")</f>
        <v>0</v>
      </c>
      <c r="L38" s="172">
        <f>COUNTIFS('Prioritized Approach Milestones'!B38,"5",'Prioritized Approach Milestones'!C38,"N/A")</f>
        <v>0</v>
      </c>
      <c r="M38" s="172">
        <f>COUNTIFS('Prioritized Approach Milestones'!B38,"6",'Prioritized Approach Milestones'!C38,"N/A")</f>
        <v>0</v>
      </c>
      <c r="N38" s="260">
        <f t="shared" si="1"/>
        <v>0</v>
      </c>
      <c r="O38" s="279"/>
      <c r="P38" s="75" t="str">
        <f>IF('Prioritized Approach Milestones'!$B38=1,'Prioritized Approach Milestones'!$F38,"")</f>
        <v/>
      </c>
      <c r="Q38" s="75" t="str">
        <f>IF('Prioritized Approach Milestones'!$B38=2,'Prioritized Approach Milestones'!$F38,"")</f>
        <v/>
      </c>
      <c r="R38" s="75">
        <f>IF('Prioritized Approach Milestones'!$B38=3,'Prioritized Approach Milestones'!$F38,"")</f>
        <v>0</v>
      </c>
      <c r="S38" s="75" t="str">
        <f>IF('Prioritized Approach Milestones'!$B38=4,'Prioritized Approach Milestones'!$F38,"")</f>
        <v/>
      </c>
      <c r="T38" s="75" t="str">
        <f>IF('Prioritized Approach Milestones'!$B38=5,'Prioritized Approach Milestones'!$F38,"")</f>
        <v/>
      </c>
      <c r="U38" s="76" t="str">
        <f>IF('Prioritized Approach Milestones'!$B38=6,'Prioritized Approach Milestones'!$F38,"")</f>
        <v/>
      </c>
      <c r="V38" s="77" t="str">
        <f>IF(AND('Prioritized Approach Milestones'!C38="Yes",'Prioritized Approach Milestones'!F38=""),"CORRECT",IF('Prioritized Approach Milestones'!C38="No","CORRECT",IF('Prioritized Approach Milestones'!B38=1,"ERROR 1","N/A")))</f>
        <v>N/A</v>
      </c>
      <c r="W38" s="77" t="str">
        <f>IF(AND('Prioritized Approach Milestones'!C38="Yes",'Prioritized Approach Milestones'!F38=""),"CORRECT",IF('Prioritized Approach Milestones'!C38="No","CORRECT",IF('Prioritized Approach Milestones'!B38=2,"ERROR 1","N/A")))</f>
        <v>N/A</v>
      </c>
      <c r="X38" s="77" t="str">
        <f>IF(AND('Prioritized Approach Milestones'!C38="Yes",'Prioritized Approach Milestones'!F38=""),"CORRECT",IF('Prioritized Approach Milestones'!C38="No","CORRECT",IF('Prioritized Approach Milestones'!B38=3,"ERROR 1","N/A")))</f>
        <v>ERROR 1</v>
      </c>
      <c r="Y38" s="77" t="str">
        <f>IF(AND('Prioritized Approach Milestones'!C38="Yes",'Prioritized Approach Milestones'!F38=""),"CORRECT",IF('Prioritized Approach Milestones'!C38="No","CORRECT",IF('Prioritized Approach Milestones'!B38=4,"ERROR 1","N/A")))</f>
        <v>N/A</v>
      </c>
      <c r="Z38" s="77" t="str">
        <f>IF(AND('Prioritized Approach Milestones'!C38="Yes",'Prioritized Approach Milestones'!F38=""),"CORRECT",IF('Prioritized Approach Milestones'!C38="No","CORRECT",IF('Prioritized Approach Milestones'!B38=5,"ERROR 1","N/A")))</f>
        <v>N/A</v>
      </c>
      <c r="AA38" s="77" t="str">
        <f>IF(AND('Prioritized Approach Milestones'!C38="Yes",'Prioritized Approach Milestones'!F38=""),"CORRECT",IF('Prioritized Approach Milestones'!C38="No","CORRECT",IF('Prioritized Approach Milestones'!B38=6,"ERROR 1","N/A")))</f>
        <v>N/A</v>
      </c>
      <c r="AB38" s="69" t="str">
        <f>IF(AND('Prioritized Approach Milestones'!C38="No",'Prioritized Approach Milestones'!F38=""),IF('Prioritized Approach Milestones'!B38=1,"ERROR 2","N/A"),"CORRECT")</f>
        <v>CORRECT</v>
      </c>
      <c r="AC38" s="69" t="str">
        <f>IF(AND('Prioritized Approach Milestones'!C38="No",'Prioritized Approach Milestones'!F38=""),IF('Prioritized Approach Milestones'!B38=2,"ERROR 2","N/A"),"CORRECT")</f>
        <v>CORRECT</v>
      </c>
      <c r="AD38" s="69" t="str">
        <f>IF(AND('Prioritized Approach Milestones'!C38="No",'Prioritized Approach Milestones'!F38=""),IF('Prioritized Approach Milestones'!B38=3,"ERROR 2","N/A"),"CORRECT")</f>
        <v>CORRECT</v>
      </c>
      <c r="AE38" s="69" t="str">
        <f>IF(AND('Prioritized Approach Milestones'!C38="No",'Prioritized Approach Milestones'!F38=""),IF('Prioritized Approach Milestones'!B38=4,"ERROR 2","N/A"),"CORRECT")</f>
        <v>CORRECT</v>
      </c>
      <c r="AF38" s="69" t="str">
        <f>IF(AND('Prioritized Approach Milestones'!C38="No",'Prioritized Approach Milestones'!F38=""),IF('Prioritized Approach Milestones'!B38=5,"ERROR 2","N/A"),"CORRECT")</f>
        <v>CORRECT</v>
      </c>
      <c r="AG38" s="78" t="str">
        <f>IF(AND('Prioritized Approach Milestones'!C38="No",'Prioritized Approach Milestones'!F38=""),IF('Prioritized Approach Milestones'!B38=6,"ERROR 2","N/A"),"CORRECT")</f>
        <v>CORRECT</v>
      </c>
    </row>
    <row r="39" spans="1:33">
      <c r="A39" s="85">
        <f>COUNTIFS('Prioritized Approach Milestones'!B39,"1",'Prioritized Approach Milestones'!C39,"yes")</f>
        <v>0</v>
      </c>
      <c r="B39" s="90">
        <f>COUNTIFS('Prioritized Approach Milestones'!B39,"2",'Prioritized Approach Milestones'!C39,"yes")</f>
        <v>0</v>
      </c>
      <c r="C39" s="86">
        <f>COUNTIFS('Prioritized Approach Milestones'!B39,"3",'Prioritized Approach Milestones'!C39,"yes")</f>
        <v>0</v>
      </c>
      <c r="D39" s="87">
        <f>COUNTIFS('Prioritized Approach Milestones'!B39,"4",'Prioritized Approach Milestones'!C39,"yes")</f>
        <v>0</v>
      </c>
      <c r="E39" s="88">
        <f>COUNTIFS('Prioritized Approach Milestones'!B39,"5",'Prioritized Approach Milestones'!C39,"yes")</f>
        <v>0</v>
      </c>
      <c r="F39" s="89">
        <f>COUNTIFS('Prioritized Approach Milestones'!B39,"6",'Prioritized Approach Milestones'!C39,"yes")</f>
        <v>0</v>
      </c>
      <c r="G39" s="274">
        <f t="shared" si="2"/>
        <v>0</v>
      </c>
      <c r="H39" s="172">
        <f>COUNTIFS('Prioritized Approach Milestones'!B39,"1",'Prioritized Approach Milestones'!C39,"N/A")</f>
        <v>0</v>
      </c>
      <c r="I39" s="172">
        <f>COUNTIFS('Prioritized Approach Milestones'!B39,"2",'Prioritized Approach Milestones'!C39,"N/A")</f>
        <v>0</v>
      </c>
      <c r="J39" s="172">
        <f>COUNTIFS('Prioritized Approach Milestones'!B39,"3",'Prioritized Approach Milestones'!C39,"N/A")</f>
        <v>0</v>
      </c>
      <c r="K39" s="172">
        <f>COUNTIFS('Prioritized Approach Milestones'!B39,"4",'Prioritized Approach Milestones'!C39,"N/A")</f>
        <v>0</v>
      </c>
      <c r="L39" s="172">
        <f>COUNTIFS('Prioritized Approach Milestones'!B39,"5",'Prioritized Approach Milestones'!C39,"N/A")</f>
        <v>0</v>
      </c>
      <c r="M39" s="172">
        <f>COUNTIFS('Prioritized Approach Milestones'!B39,"6",'Prioritized Approach Milestones'!C39,"N/A")</f>
        <v>0</v>
      </c>
      <c r="N39" s="260">
        <f t="shared" si="1"/>
        <v>0</v>
      </c>
      <c r="O39" s="279"/>
      <c r="P39" s="75" t="str">
        <f>IF('Prioritized Approach Milestones'!$B39=1,'Prioritized Approach Milestones'!$F39,"")</f>
        <v/>
      </c>
      <c r="Q39" s="75" t="str">
        <f>IF('Prioritized Approach Milestones'!$B39=2,'Prioritized Approach Milestones'!$F39,"")</f>
        <v/>
      </c>
      <c r="R39" s="75" t="str">
        <f>IF('Prioritized Approach Milestones'!$B39=3,'Prioritized Approach Milestones'!$F39,"")</f>
        <v/>
      </c>
      <c r="S39" s="75" t="str">
        <f>IF('Prioritized Approach Milestones'!$B39=4,'Prioritized Approach Milestones'!$F39,"")</f>
        <v/>
      </c>
      <c r="T39" s="75" t="str">
        <f>IF('Prioritized Approach Milestones'!$B39=5,'Prioritized Approach Milestones'!$F39,"")</f>
        <v/>
      </c>
      <c r="U39" s="76" t="str">
        <f>IF('Prioritized Approach Milestones'!$B39=6,'Prioritized Approach Milestones'!$F39,"")</f>
        <v/>
      </c>
      <c r="V39" s="77" t="str">
        <f>IF(AND('Prioritized Approach Milestones'!C39="Yes",'Prioritized Approach Milestones'!F39=""),"CORRECT",IF('Prioritized Approach Milestones'!C39="No","CORRECT",IF('Prioritized Approach Milestones'!B39=1,"ERROR 1","N/A")))</f>
        <v>N/A</v>
      </c>
      <c r="W39" s="77" t="str">
        <f>IF(AND('Prioritized Approach Milestones'!C39="Yes",'Prioritized Approach Milestones'!F39=""),"CORRECT",IF('Prioritized Approach Milestones'!C39="No","CORRECT",IF('Prioritized Approach Milestones'!B39=2,"ERROR 1","N/A")))</f>
        <v>N/A</v>
      </c>
      <c r="X39" s="77" t="str">
        <f>IF(AND('Prioritized Approach Milestones'!C39="Yes",'Prioritized Approach Milestones'!F39=""),"CORRECT",IF('Prioritized Approach Milestones'!C39="No","CORRECT",IF('Prioritized Approach Milestones'!B39=3,"ERROR 1","N/A")))</f>
        <v>N/A</v>
      </c>
      <c r="Y39" s="77" t="str">
        <f>IF(AND('Prioritized Approach Milestones'!C39="Yes",'Prioritized Approach Milestones'!F39=""),"CORRECT",IF('Prioritized Approach Milestones'!C39="No","CORRECT",IF('Prioritized Approach Milestones'!B39=4,"ERROR 1","N/A")))</f>
        <v>N/A</v>
      </c>
      <c r="Z39" s="77" t="str">
        <f>IF(AND('Prioritized Approach Milestones'!C39="Yes",'Prioritized Approach Milestones'!F39=""),"CORRECT",IF('Prioritized Approach Milestones'!C39="No","CORRECT",IF('Prioritized Approach Milestones'!B39=5,"ERROR 1","N/A")))</f>
        <v>N/A</v>
      </c>
      <c r="AA39" s="77" t="str">
        <f>IF(AND('Prioritized Approach Milestones'!C39="Yes",'Prioritized Approach Milestones'!F39=""),"CORRECT",IF('Prioritized Approach Milestones'!C39="No","CORRECT",IF('Prioritized Approach Milestones'!B39=6,"ERROR 1","N/A")))</f>
        <v>N/A</v>
      </c>
      <c r="AB39" s="69" t="str">
        <f>IF(AND('Prioritized Approach Milestones'!C39="No",'Prioritized Approach Milestones'!F39=""),IF('Prioritized Approach Milestones'!B39=1,"ERROR 2","N/A"),"CORRECT")</f>
        <v>CORRECT</v>
      </c>
      <c r="AC39" s="69" t="str">
        <f>IF(AND('Prioritized Approach Milestones'!C39="No",'Prioritized Approach Milestones'!F39=""),IF('Prioritized Approach Milestones'!B39=2,"ERROR 2","N/A"),"CORRECT")</f>
        <v>CORRECT</v>
      </c>
      <c r="AD39" s="69" t="str">
        <f>IF(AND('Prioritized Approach Milestones'!C39="No",'Prioritized Approach Milestones'!F39=""),IF('Prioritized Approach Milestones'!B39=3,"ERROR 2","N/A"),"CORRECT")</f>
        <v>CORRECT</v>
      </c>
      <c r="AE39" s="69" t="str">
        <f>IF(AND('Prioritized Approach Milestones'!C39="No",'Prioritized Approach Milestones'!F39=""),IF('Prioritized Approach Milestones'!B39=4,"ERROR 2","N/A"),"CORRECT")</f>
        <v>CORRECT</v>
      </c>
      <c r="AF39" s="69" t="str">
        <f>IF(AND('Prioritized Approach Milestones'!C39="No",'Prioritized Approach Milestones'!F39=""),IF('Prioritized Approach Milestones'!B39=5,"ERROR 2","N/A"),"CORRECT")</f>
        <v>CORRECT</v>
      </c>
      <c r="AG39" s="78" t="str">
        <f>IF(AND('Prioritized Approach Milestones'!C39="No",'Prioritized Approach Milestones'!F39=""),IF('Prioritized Approach Milestones'!B39=6,"ERROR 2","N/A"),"CORRECT")</f>
        <v>CORRECT</v>
      </c>
    </row>
    <row r="40" spans="1:33">
      <c r="A40" s="85">
        <f>COUNTIFS('Prioritized Approach Milestones'!B40,"1",'Prioritized Approach Milestones'!C40,"yes")</f>
        <v>0</v>
      </c>
      <c r="B40" s="90">
        <f>COUNTIFS('Prioritized Approach Milestones'!B40,"2",'Prioritized Approach Milestones'!C40,"yes")</f>
        <v>0</v>
      </c>
      <c r="C40" s="86">
        <f>COUNTIFS('Prioritized Approach Milestones'!B40,"3",'Prioritized Approach Milestones'!C40,"yes")</f>
        <v>0</v>
      </c>
      <c r="D40" s="87">
        <f>COUNTIFS('Prioritized Approach Milestones'!B40,"4",'Prioritized Approach Milestones'!C40,"yes")</f>
        <v>0</v>
      </c>
      <c r="E40" s="88">
        <f>COUNTIFS('Prioritized Approach Milestones'!B40,"5",'Prioritized Approach Milestones'!C40,"yes")</f>
        <v>0</v>
      </c>
      <c r="F40" s="89">
        <f>COUNTIFS('Prioritized Approach Milestones'!B40,"6",'Prioritized Approach Milestones'!C40,"yes")</f>
        <v>0</v>
      </c>
      <c r="G40" s="274">
        <f t="shared" si="2"/>
        <v>0</v>
      </c>
      <c r="H40" s="172">
        <f>COUNTIFS('Prioritized Approach Milestones'!B40,"1",'Prioritized Approach Milestones'!C40,"N/A")</f>
        <v>0</v>
      </c>
      <c r="I40" s="172">
        <f>COUNTIFS('Prioritized Approach Milestones'!B40,"2",'Prioritized Approach Milestones'!C40,"N/A")</f>
        <v>0</v>
      </c>
      <c r="J40" s="172">
        <f>COUNTIFS('Prioritized Approach Milestones'!B40,"3",'Prioritized Approach Milestones'!C40,"N/A")</f>
        <v>0</v>
      </c>
      <c r="K40" s="172">
        <f>COUNTIFS('Prioritized Approach Milestones'!B40,"4",'Prioritized Approach Milestones'!C40,"N/A")</f>
        <v>0</v>
      </c>
      <c r="L40" s="172">
        <f>COUNTIFS('Prioritized Approach Milestones'!B40,"5",'Prioritized Approach Milestones'!C40,"N/A")</f>
        <v>0</v>
      </c>
      <c r="M40" s="172">
        <f>COUNTIFS('Prioritized Approach Milestones'!B40,"6",'Prioritized Approach Milestones'!C40,"N/A")</f>
        <v>0</v>
      </c>
      <c r="N40" s="260">
        <f t="shared" si="1"/>
        <v>0</v>
      </c>
      <c r="O40" s="279"/>
      <c r="P40" s="75">
        <f>IF('Prioritized Approach Milestones'!$B40=1,'Prioritized Approach Milestones'!$F40,"")</f>
        <v>0</v>
      </c>
      <c r="Q40" s="75" t="str">
        <f>IF('Prioritized Approach Milestones'!$B40=2,'Prioritized Approach Milestones'!$F40,"")</f>
        <v/>
      </c>
      <c r="R40" s="75" t="str">
        <f>IF('Prioritized Approach Milestones'!$B40=3,'Prioritized Approach Milestones'!$F40,"")</f>
        <v/>
      </c>
      <c r="S40" s="75" t="str">
        <f>IF('Prioritized Approach Milestones'!$B40=4,'Prioritized Approach Milestones'!$F40,"")</f>
        <v/>
      </c>
      <c r="T40" s="75" t="str">
        <f>IF('Prioritized Approach Milestones'!$B40=5,'Prioritized Approach Milestones'!$F40,"")</f>
        <v/>
      </c>
      <c r="U40" s="76" t="str">
        <f>IF('Prioritized Approach Milestones'!$B40=6,'Prioritized Approach Milestones'!$F40,"")</f>
        <v/>
      </c>
      <c r="V40" s="77" t="str">
        <f>IF(AND('Prioritized Approach Milestones'!C40="Yes",'Prioritized Approach Milestones'!F40=""),"CORRECT",IF('Prioritized Approach Milestones'!C40="No","CORRECT",IF('Prioritized Approach Milestones'!B40=1,"ERROR 1","N/A")))</f>
        <v>ERROR 1</v>
      </c>
      <c r="W40" s="77" t="str">
        <f>IF(AND('Prioritized Approach Milestones'!C40="Yes",'Prioritized Approach Milestones'!F40=""),"CORRECT",IF('Prioritized Approach Milestones'!C40="No","CORRECT",IF('Prioritized Approach Milestones'!B40=2,"ERROR 1","N/A")))</f>
        <v>N/A</v>
      </c>
      <c r="X40" s="77" t="str">
        <f>IF(AND('Prioritized Approach Milestones'!C40="Yes",'Prioritized Approach Milestones'!F40=""),"CORRECT",IF('Prioritized Approach Milestones'!C40="No","CORRECT",IF('Prioritized Approach Milestones'!B40=3,"ERROR 1","N/A")))</f>
        <v>N/A</v>
      </c>
      <c r="Y40" s="77" t="str">
        <f>IF(AND('Prioritized Approach Milestones'!C40="Yes",'Prioritized Approach Milestones'!F40=""),"CORRECT",IF('Prioritized Approach Milestones'!C40="No","CORRECT",IF('Prioritized Approach Milestones'!B40=4,"ERROR 1","N/A")))</f>
        <v>N/A</v>
      </c>
      <c r="Z40" s="77" t="str">
        <f>IF(AND('Prioritized Approach Milestones'!C40="Yes",'Prioritized Approach Milestones'!F40=""),"CORRECT",IF('Prioritized Approach Milestones'!C40="No","CORRECT",IF('Prioritized Approach Milestones'!B40=5,"ERROR 1","N/A")))</f>
        <v>N/A</v>
      </c>
      <c r="AA40" s="77" t="str">
        <f>IF(AND('Prioritized Approach Milestones'!C40="Yes",'Prioritized Approach Milestones'!F40=""),"CORRECT",IF('Prioritized Approach Milestones'!C40="No","CORRECT",IF('Prioritized Approach Milestones'!B40=6,"ERROR 1","N/A")))</f>
        <v>N/A</v>
      </c>
      <c r="AB40" s="69" t="str">
        <f>IF(AND('Prioritized Approach Milestones'!C40="No",'Prioritized Approach Milestones'!F40=""),IF('Prioritized Approach Milestones'!B40=1,"ERROR 2","N/A"),"CORRECT")</f>
        <v>CORRECT</v>
      </c>
      <c r="AC40" s="69" t="str">
        <f>IF(AND('Prioritized Approach Milestones'!C40="No",'Prioritized Approach Milestones'!F40=""),IF('Prioritized Approach Milestones'!B40=2,"ERROR 2","N/A"),"CORRECT")</f>
        <v>CORRECT</v>
      </c>
      <c r="AD40" s="69" t="str">
        <f>IF(AND('Prioritized Approach Milestones'!C40="No",'Prioritized Approach Milestones'!F40=""),IF('Prioritized Approach Milestones'!B40=3,"ERROR 2","N/A"),"CORRECT")</f>
        <v>CORRECT</v>
      </c>
      <c r="AE40" s="69" t="str">
        <f>IF(AND('Prioritized Approach Milestones'!C40="No",'Prioritized Approach Milestones'!F40=""),IF('Prioritized Approach Milestones'!B40=4,"ERROR 2","N/A"),"CORRECT")</f>
        <v>CORRECT</v>
      </c>
      <c r="AF40" s="69" t="str">
        <f>IF(AND('Prioritized Approach Milestones'!C40="No",'Prioritized Approach Milestones'!F40=""),IF('Prioritized Approach Milestones'!B40=5,"ERROR 2","N/A"),"CORRECT")</f>
        <v>CORRECT</v>
      </c>
      <c r="AG40" s="78" t="str">
        <f>IF(AND('Prioritized Approach Milestones'!C40="No",'Prioritized Approach Milestones'!F40=""),IF('Prioritized Approach Milestones'!B40=6,"ERROR 2","N/A"),"CORRECT")</f>
        <v>CORRECT</v>
      </c>
    </row>
    <row r="41" spans="1:33">
      <c r="A41" s="85">
        <f>COUNTIFS('Prioritized Approach Milestones'!B41,"1",'Prioritized Approach Milestones'!C41,"yes")</f>
        <v>0</v>
      </c>
      <c r="B41" s="90">
        <f>COUNTIFS('Prioritized Approach Milestones'!B41,"2",'Prioritized Approach Milestones'!C41,"yes")</f>
        <v>0</v>
      </c>
      <c r="C41" s="86">
        <f>COUNTIFS('Prioritized Approach Milestones'!B41,"3",'Prioritized Approach Milestones'!C41,"yes")</f>
        <v>0</v>
      </c>
      <c r="D41" s="87">
        <f>COUNTIFS('Prioritized Approach Milestones'!B41,"4",'Prioritized Approach Milestones'!C41,"yes")</f>
        <v>0</v>
      </c>
      <c r="E41" s="88">
        <f>COUNTIFS('Prioritized Approach Milestones'!B41,"5",'Prioritized Approach Milestones'!C41,"yes")</f>
        <v>0</v>
      </c>
      <c r="F41" s="89">
        <f>COUNTIFS('Prioritized Approach Milestones'!B41,"6",'Prioritized Approach Milestones'!C41,"yes")</f>
        <v>0</v>
      </c>
      <c r="G41" s="274">
        <f t="shared" si="2"/>
        <v>0</v>
      </c>
      <c r="H41" s="172">
        <f>COUNTIFS('Prioritized Approach Milestones'!B41,"1",'Prioritized Approach Milestones'!C41,"N/A")</f>
        <v>0</v>
      </c>
      <c r="I41" s="172">
        <f>COUNTIFS('Prioritized Approach Milestones'!B41,"2",'Prioritized Approach Milestones'!C41,"N/A")</f>
        <v>0</v>
      </c>
      <c r="J41" s="172">
        <f>COUNTIFS('Prioritized Approach Milestones'!B41,"3",'Prioritized Approach Milestones'!C41,"N/A")</f>
        <v>0</v>
      </c>
      <c r="K41" s="172">
        <f>COUNTIFS('Prioritized Approach Milestones'!B41,"4",'Prioritized Approach Milestones'!C41,"N/A")</f>
        <v>0</v>
      </c>
      <c r="L41" s="172">
        <f>COUNTIFS('Prioritized Approach Milestones'!B41,"5",'Prioritized Approach Milestones'!C41,"N/A")</f>
        <v>0</v>
      </c>
      <c r="M41" s="172">
        <f>COUNTIFS('Prioritized Approach Milestones'!B41,"6",'Prioritized Approach Milestones'!C41,"N/A")</f>
        <v>0</v>
      </c>
      <c r="N41" s="260">
        <f t="shared" si="1"/>
        <v>0</v>
      </c>
      <c r="O41" s="279"/>
      <c r="P41" s="75">
        <f>IF('Prioritized Approach Milestones'!$B41=1,'Prioritized Approach Milestones'!$F41,"")</f>
        <v>0</v>
      </c>
      <c r="Q41" s="75" t="str">
        <f>IF('Prioritized Approach Milestones'!$B41=2,'Prioritized Approach Milestones'!$F41,"")</f>
        <v/>
      </c>
      <c r="R41" s="75" t="str">
        <f>IF('Prioritized Approach Milestones'!$B41=3,'Prioritized Approach Milestones'!$F41,"")</f>
        <v/>
      </c>
      <c r="S41" s="75" t="str">
        <f>IF('Prioritized Approach Milestones'!$B41=4,'Prioritized Approach Milestones'!$F41,"")</f>
        <v/>
      </c>
      <c r="T41" s="75" t="str">
        <f>IF('Prioritized Approach Milestones'!$B41=5,'Prioritized Approach Milestones'!$F41,"")</f>
        <v/>
      </c>
      <c r="U41" s="76" t="str">
        <f>IF('Prioritized Approach Milestones'!$B41=6,'Prioritized Approach Milestones'!$F41,"")</f>
        <v/>
      </c>
      <c r="V41" s="77" t="str">
        <f>IF(AND('Prioritized Approach Milestones'!C41="Yes",'Prioritized Approach Milestones'!F41=""),"CORRECT",IF('Prioritized Approach Milestones'!C41="No","CORRECT",IF('Prioritized Approach Milestones'!B41=1,"ERROR 1","N/A")))</f>
        <v>ERROR 1</v>
      </c>
      <c r="W41" s="77" t="str">
        <f>IF(AND('Prioritized Approach Milestones'!C41="Yes",'Prioritized Approach Milestones'!F41=""),"CORRECT",IF('Prioritized Approach Milestones'!C41="No","CORRECT",IF('Prioritized Approach Milestones'!B41=2,"ERROR 1","N/A")))</f>
        <v>N/A</v>
      </c>
      <c r="X41" s="77" t="str">
        <f>IF(AND('Prioritized Approach Milestones'!C41="Yes",'Prioritized Approach Milestones'!F41=""),"CORRECT",IF('Prioritized Approach Milestones'!C41="No","CORRECT",IF('Prioritized Approach Milestones'!B41=3,"ERROR 1","N/A")))</f>
        <v>N/A</v>
      </c>
      <c r="Y41" s="77" t="str">
        <f>IF(AND('Prioritized Approach Milestones'!C41="Yes",'Prioritized Approach Milestones'!F41=""),"CORRECT",IF('Prioritized Approach Milestones'!C41="No","CORRECT",IF('Prioritized Approach Milestones'!B41=4,"ERROR 1","N/A")))</f>
        <v>N/A</v>
      </c>
      <c r="Z41" s="77" t="str">
        <f>IF(AND('Prioritized Approach Milestones'!C41="Yes",'Prioritized Approach Milestones'!F41=""),"CORRECT",IF('Prioritized Approach Milestones'!C41="No","CORRECT",IF('Prioritized Approach Milestones'!B41=5,"ERROR 1","N/A")))</f>
        <v>N/A</v>
      </c>
      <c r="AA41" s="77" t="str">
        <f>IF(AND('Prioritized Approach Milestones'!C41="Yes",'Prioritized Approach Milestones'!F41=""),"CORRECT",IF('Prioritized Approach Milestones'!C41="No","CORRECT",IF('Prioritized Approach Milestones'!B41=6,"ERROR 1","N/A")))</f>
        <v>N/A</v>
      </c>
      <c r="AB41" s="69" t="str">
        <f>IF(AND('Prioritized Approach Milestones'!C41="No",'Prioritized Approach Milestones'!F41=""),IF('Prioritized Approach Milestones'!B41=1,"ERROR 2","N/A"),"CORRECT")</f>
        <v>CORRECT</v>
      </c>
      <c r="AC41" s="69" t="str">
        <f>IF(AND('Prioritized Approach Milestones'!C41="No",'Prioritized Approach Milestones'!F41=""),IF('Prioritized Approach Milestones'!B41=2,"ERROR 2","N/A"),"CORRECT")</f>
        <v>CORRECT</v>
      </c>
      <c r="AD41" s="69" t="str">
        <f>IF(AND('Prioritized Approach Milestones'!C41="No",'Prioritized Approach Milestones'!F41=""),IF('Prioritized Approach Milestones'!B41=3,"ERROR 2","N/A"),"CORRECT")</f>
        <v>CORRECT</v>
      </c>
      <c r="AE41" s="69" t="str">
        <f>IF(AND('Prioritized Approach Milestones'!C41="No",'Prioritized Approach Milestones'!F41=""),IF('Prioritized Approach Milestones'!B41=4,"ERROR 2","N/A"),"CORRECT")</f>
        <v>CORRECT</v>
      </c>
      <c r="AF41" s="69" t="str">
        <f>IF(AND('Prioritized Approach Milestones'!C41="No",'Prioritized Approach Milestones'!F41=""),IF('Prioritized Approach Milestones'!B41=5,"ERROR 2","N/A"),"CORRECT")</f>
        <v>CORRECT</v>
      </c>
      <c r="AG41" s="78" t="str">
        <f>IF(AND('Prioritized Approach Milestones'!C41="No",'Prioritized Approach Milestones'!F41=""),IF('Prioritized Approach Milestones'!B41=6,"ERROR 2","N/A"),"CORRECT")</f>
        <v>CORRECT</v>
      </c>
    </row>
    <row r="42" spans="1:33">
      <c r="A42" s="85">
        <f>COUNTIFS('Prioritized Approach Milestones'!B42,"1",'Prioritized Approach Milestones'!C42,"yes")</f>
        <v>0</v>
      </c>
      <c r="B42" s="90">
        <f>COUNTIFS('Prioritized Approach Milestones'!B42,"2",'Prioritized Approach Milestones'!C42,"yes")</f>
        <v>0</v>
      </c>
      <c r="C42" s="86">
        <f>COUNTIFS('Prioritized Approach Milestones'!B42,"3",'Prioritized Approach Milestones'!C42,"yes")</f>
        <v>0</v>
      </c>
      <c r="D42" s="87">
        <f>COUNTIFS('Prioritized Approach Milestones'!B42,"4",'Prioritized Approach Milestones'!C42,"yes")</f>
        <v>0</v>
      </c>
      <c r="E42" s="88">
        <f>COUNTIFS('Prioritized Approach Milestones'!B42,"5",'Prioritized Approach Milestones'!C42,"yes")</f>
        <v>0</v>
      </c>
      <c r="F42" s="89">
        <f>COUNTIFS('Prioritized Approach Milestones'!B42,"6",'Prioritized Approach Milestones'!C42,"yes")</f>
        <v>0</v>
      </c>
      <c r="G42" s="274">
        <f t="shared" si="2"/>
        <v>0</v>
      </c>
      <c r="H42" s="172">
        <f>COUNTIFS('Prioritized Approach Milestones'!B42,"1",'Prioritized Approach Milestones'!C42,"N/A")</f>
        <v>0</v>
      </c>
      <c r="I42" s="172">
        <f>COUNTIFS('Prioritized Approach Milestones'!B42,"2",'Prioritized Approach Milestones'!C42,"N/A")</f>
        <v>0</v>
      </c>
      <c r="J42" s="172">
        <f>COUNTIFS('Prioritized Approach Milestones'!B42,"3",'Prioritized Approach Milestones'!C42,"N/A")</f>
        <v>0</v>
      </c>
      <c r="K42" s="172">
        <f>COUNTIFS('Prioritized Approach Milestones'!B42,"4",'Prioritized Approach Milestones'!C42,"N/A")</f>
        <v>0</v>
      </c>
      <c r="L42" s="172">
        <f>COUNTIFS('Prioritized Approach Milestones'!B42,"5",'Prioritized Approach Milestones'!C42,"N/A")</f>
        <v>0</v>
      </c>
      <c r="M42" s="172">
        <f>COUNTIFS('Prioritized Approach Milestones'!B42,"6",'Prioritized Approach Milestones'!C42,"N/A")</f>
        <v>0</v>
      </c>
      <c r="N42" s="260">
        <f t="shared" si="1"/>
        <v>0</v>
      </c>
      <c r="O42" s="279"/>
      <c r="P42" s="75">
        <f>IF('Prioritized Approach Milestones'!$B42=1,'Prioritized Approach Milestones'!$F42,"")</f>
        <v>0</v>
      </c>
      <c r="Q42" s="75" t="str">
        <f>IF('Prioritized Approach Milestones'!$B42=2,'Prioritized Approach Milestones'!$F42,"")</f>
        <v/>
      </c>
      <c r="R42" s="75" t="str">
        <f>IF('Prioritized Approach Milestones'!$B42=3,'Prioritized Approach Milestones'!$F42,"")</f>
        <v/>
      </c>
      <c r="S42" s="75" t="str">
        <f>IF('Prioritized Approach Milestones'!$B42=4,'Prioritized Approach Milestones'!$F42,"")</f>
        <v/>
      </c>
      <c r="T42" s="75" t="str">
        <f>IF('Prioritized Approach Milestones'!$B42=5,'Prioritized Approach Milestones'!$F42,"")</f>
        <v/>
      </c>
      <c r="U42" s="76" t="str">
        <f>IF('Prioritized Approach Milestones'!$B42=6,'Prioritized Approach Milestones'!$F42,"")</f>
        <v/>
      </c>
      <c r="V42" s="77" t="str">
        <f>IF(AND('Prioritized Approach Milestones'!C42="Yes",'Prioritized Approach Milestones'!F42=""),"CORRECT",IF('Prioritized Approach Milestones'!C42="No","CORRECT",IF('Prioritized Approach Milestones'!B42=1,"ERROR 1","N/A")))</f>
        <v>ERROR 1</v>
      </c>
      <c r="W42" s="77" t="str">
        <f>IF(AND('Prioritized Approach Milestones'!C42="Yes",'Prioritized Approach Milestones'!F42=""),"CORRECT",IF('Prioritized Approach Milestones'!C42="No","CORRECT",IF('Prioritized Approach Milestones'!B42=2,"ERROR 1","N/A")))</f>
        <v>N/A</v>
      </c>
      <c r="X42" s="77" t="str">
        <f>IF(AND('Prioritized Approach Milestones'!C42="Yes",'Prioritized Approach Milestones'!F42=""),"CORRECT",IF('Prioritized Approach Milestones'!C42="No","CORRECT",IF('Prioritized Approach Milestones'!B42=3,"ERROR 1","N/A")))</f>
        <v>N/A</v>
      </c>
      <c r="Y42" s="77" t="str">
        <f>IF(AND('Prioritized Approach Milestones'!C42="Yes",'Prioritized Approach Milestones'!F42=""),"CORRECT",IF('Prioritized Approach Milestones'!C42="No","CORRECT",IF('Prioritized Approach Milestones'!B42=4,"ERROR 1","N/A")))</f>
        <v>N/A</v>
      </c>
      <c r="Z42" s="77" t="str">
        <f>IF(AND('Prioritized Approach Milestones'!C42="Yes",'Prioritized Approach Milestones'!F42=""),"CORRECT",IF('Prioritized Approach Milestones'!C42="No","CORRECT",IF('Prioritized Approach Milestones'!B42=5,"ERROR 1","N/A")))</f>
        <v>N/A</v>
      </c>
      <c r="AA42" s="77" t="str">
        <f>IF(AND('Prioritized Approach Milestones'!C42="Yes",'Prioritized Approach Milestones'!F42=""),"CORRECT",IF('Prioritized Approach Milestones'!C42="No","CORRECT",IF('Prioritized Approach Milestones'!B42=6,"ERROR 1","N/A")))</f>
        <v>N/A</v>
      </c>
      <c r="AB42" s="69" t="str">
        <f>IF(AND('Prioritized Approach Milestones'!C42="No",'Prioritized Approach Milestones'!F42=""),IF('Prioritized Approach Milestones'!B42=1,"ERROR 2","N/A"),"CORRECT")</f>
        <v>CORRECT</v>
      </c>
      <c r="AC42" s="69" t="str">
        <f>IF(AND('Prioritized Approach Milestones'!C42="No",'Prioritized Approach Milestones'!F42=""),IF('Prioritized Approach Milestones'!B42=2,"ERROR 2","N/A"),"CORRECT")</f>
        <v>CORRECT</v>
      </c>
      <c r="AD42" s="69" t="str">
        <f>IF(AND('Prioritized Approach Milestones'!C42="No",'Prioritized Approach Milestones'!F42=""),IF('Prioritized Approach Milestones'!B42=3,"ERROR 2","N/A"),"CORRECT")</f>
        <v>CORRECT</v>
      </c>
      <c r="AE42" s="69" t="str">
        <f>IF(AND('Prioritized Approach Milestones'!C42="No",'Prioritized Approach Milestones'!F42=""),IF('Prioritized Approach Milestones'!B42=4,"ERROR 2","N/A"),"CORRECT")</f>
        <v>CORRECT</v>
      </c>
      <c r="AF42" s="69" t="str">
        <f>IF(AND('Prioritized Approach Milestones'!C42="No",'Prioritized Approach Milestones'!F42=""),IF('Prioritized Approach Milestones'!B42=5,"ERROR 2","N/A"),"CORRECT")</f>
        <v>CORRECT</v>
      </c>
      <c r="AG42" s="78" t="str">
        <f>IF(AND('Prioritized Approach Milestones'!C42="No",'Prioritized Approach Milestones'!F42=""),IF('Prioritized Approach Milestones'!B42=6,"ERROR 2","N/A"),"CORRECT")</f>
        <v>CORRECT</v>
      </c>
    </row>
    <row r="43" spans="1:33">
      <c r="A43" s="85">
        <f>COUNTIFS('Prioritized Approach Milestones'!B43,"1",'Prioritized Approach Milestones'!C43,"yes")</f>
        <v>0</v>
      </c>
      <c r="B43" s="90">
        <f>COUNTIFS('Prioritized Approach Milestones'!B43,"2",'Prioritized Approach Milestones'!C43,"yes")</f>
        <v>0</v>
      </c>
      <c r="C43" s="86">
        <f>COUNTIFS('Prioritized Approach Milestones'!B43,"3",'Prioritized Approach Milestones'!C43,"yes")</f>
        <v>0</v>
      </c>
      <c r="D43" s="87">
        <f>COUNTIFS('Prioritized Approach Milestones'!B43,"4",'Prioritized Approach Milestones'!C43,"yes")</f>
        <v>0</v>
      </c>
      <c r="E43" s="88">
        <f>COUNTIFS('Prioritized Approach Milestones'!B43,"5",'Prioritized Approach Milestones'!C43,"yes")</f>
        <v>0</v>
      </c>
      <c r="F43" s="89">
        <f>COUNTIFS('Prioritized Approach Milestones'!B43,"6",'Prioritized Approach Milestones'!C43,"yes")</f>
        <v>0</v>
      </c>
      <c r="G43" s="274">
        <f t="shared" si="2"/>
        <v>0</v>
      </c>
      <c r="H43" s="172">
        <f>COUNTIFS('Prioritized Approach Milestones'!B43,"1",'Prioritized Approach Milestones'!C43,"N/A")</f>
        <v>0</v>
      </c>
      <c r="I43" s="172">
        <f>COUNTIFS('Prioritized Approach Milestones'!B43,"2",'Prioritized Approach Milestones'!C43,"N/A")</f>
        <v>0</v>
      </c>
      <c r="J43" s="172">
        <f>COUNTIFS('Prioritized Approach Milestones'!B43,"3",'Prioritized Approach Milestones'!C43,"N/A")</f>
        <v>0</v>
      </c>
      <c r="K43" s="172">
        <f>COUNTIFS('Prioritized Approach Milestones'!B43,"4",'Prioritized Approach Milestones'!C43,"N/A")</f>
        <v>0</v>
      </c>
      <c r="L43" s="172">
        <f>COUNTIFS('Prioritized Approach Milestones'!B43,"5",'Prioritized Approach Milestones'!C43,"N/A")</f>
        <v>0</v>
      </c>
      <c r="M43" s="172">
        <f>COUNTIFS('Prioritized Approach Milestones'!B43,"6",'Prioritized Approach Milestones'!C43,"N/A")</f>
        <v>0</v>
      </c>
      <c r="N43" s="260">
        <f t="shared" si="1"/>
        <v>0</v>
      </c>
      <c r="O43" s="279"/>
      <c r="P43" s="75">
        <f>IF('Prioritized Approach Milestones'!$B43=1,'Prioritized Approach Milestones'!$F43,"")</f>
        <v>0</v>
      </c>
      <c r="Q43" s="75" t="str">
        <f>IF('Prioritized Approach Milestones'!$B43=2,'Prioritized Approach Milestones'!$F43,"")</f>
        <v/>
      </c>
      <c r="R43" s="75" t="str">
        <f>IF('Prioritized Approach Milestones'!$B43=3,'Prioritized Approach Milestones'!$F43,"")</f>
        <v/>
      </c>
      <c r="S43" s="75" t="str">
        <f>IF('Prioritized Approach Milestones'!$B43=4,'Prioritized Approach Milestones'!$F43,"")</f>
        <v/>
      </c>
      <c r="T43" s="75" t="str">
        <f>IF('Prioritized Approach Milestones'!$B43=5,'Prioritized Approach Milestones'!$F43,"")</f>
        <v/>
      </c>
      <c r="U43" s="76" t="str">
        <f>IF('Prioritized Approach Milestones'!$B43=6,'Prioritized Approach Milestones'!$F43,"")</f>
        <v/>
      </c>
      <c r="V43" s="77" t="str">
        <f>IF(AND('Prioritized Approach Milestones'!C43="Yes",'Prioritized Approach Milestones'!F43=""),"CORRECT",IF('Prioritized Approach Milestones'!C43="No","CORRECT",IF('Prioritized Approach Milestones'!B43=1,"ERROR 1","N/A")))</f>
        <v>ERROR 1</v>
      </c>
      <c r="W43" s="77" t="str">
        <f>IF(AND('Prioritized Approach Milestones'!C43="Yes",'Prioritized Approach Milestones'!F43=""),"CORRECT",IF('Prioritized Approach Milestones'!C43="No","CORRECT",IF('Prioritized Approach Milestones'!B43=2,"ERROR 1","N/A")))</f>
        <v>N/A</v>
      </c>
      <c r="X43" s="77" t="str">
        <f>IF(AND('Prioritized Approach Milestones'!C43="Yes",'Prioritized Approach Milestones'!F43=""),"CORRECT",IF('Prioritized Approach Milestones'!C43="No","CORRECT",IF('Prioritized Approach Milestones'!B43=3,"ERROR 1","N/A")))</f>
        <v>N/A</v>
      </c>
      <c r="Y43" s="77" t="str">
        <f>IF(AND('Prioritized Approach Milestones'!C43="Yes",'Prioritized Approach Milestones'!F43=""),"CORRECT",IF('Prioritized Approach Milestones'!C43="No","CORRECT",IF('Prioritized Approach Milestones'!B43=4,"ERROR 1","N/A")))</f>
        <v>N/A</v>
      </c>
      <c r="Z43" s="77" t="str">
        <f>IF(AND('Prioritized Approach Milestones'!C43="Yes",'Prioritized Approach Milestones'!F43=""),"CORRECT",IF('Prioritized Approach Milestones'!C43="No","CORRECT",IF('Prioritized Approach Milestones'!B43=5,"ERROR 1","N/A")))</f>
        <v>N/A</v>
      </c>
      <c r="AA43" s="77" t="str">
        <f>IF(AND('Prioritized Approach Milestones'!C43="Yes",'Prioritized Approach Milestones'!F43=""),"CORRECT",IF('Prioritized Approach Milestones'!C43="No","CORRECT",IF('Prioritized Approach Milestones'!B43=6,"ERROR 1","N/A")))</f>
        <v>N/A</v>
      </c>
      <c r="AB43" s="69" t="str">
        <f>IF(AND('Prioritized Approach Milestones'!C43="No",'Prioritized Approach Milestones'!F43=""),IF('Prioritized Approach Milestones'!B43=1,"ERROR 2","N/A"),"CORRECT")</f>
        <v>CORRECT</v>
      </c>
      <c r="AC43" s="69" t="str">
        <f>IF(AND('Prioritized Approach Milestones'!C43="No",'Prioritized Approach Milestones'!F43=""),IF('Prioritized Approach Milestones'!B43=2,"ERROR 2","N/A"),"CORRECT")</f>
        <v>CORRECT</v>
      </c>
      <c r="AD43" s="69" t="str">
        <f>IF(AND('Prioritized Approach Milestones'!C43="No",'Prioritized Approach Milestones'!F43=""),IF('Prioritized Approach Milestones'!B43=3,"ERROR 2","N/A"),"CORRECT")</f>
        <v>CORRECT</v>
      </c>
      <c r="AE43" s="69" t="str">
        <f>IF(AND('Prioritized Approach Milestones'!C43="No",'Prioritized Approach Milestones'!F43=""),IF('Prioritized Approach Milestones'!B43=4,"ERROR 2","N/A"),"CORRECT")</f>
        <v>CORRECT</v>
      </c>
      <c r="AF43" s="69" t="str">
        <f>IF(AND('Prioritized Approach Milestones'!C43="No",'Prioritized Approach Milestones'!F43=""),IF('Prioritized Approach Milestones'!B43=5,"ERROR 2","N/A"),"CORRECT")</f>
        <v>CORRECT</v>
      </c>
      <c r="AG43" s="78" t="str">
        <f>IF(AND('Prioritized Approach Milestones'!C43="No",'Prioritized Approach Milestones'!F43=""),IF('Prioritized Approach Milestones'!B43=6,"ERROR 2","N/A"),"CORRECT")</f>
        <v>CORRECT</v>
      </c>
    </row>
    <row r="44" spans="1:33">
      <c r="A44" s="85">
        <f>COUNTIFS('Prioritized Approach Milestones'!B44,"1",'Prioritized Approach Milestones'!C44,"yes")</f>
        <v>0</v>
      </c>
      <c r="B44" s="90">
        <f>COUNTIFS('Prioritized Approach Milestones'!B44,"2",'Prioritized Approach Milestones'!C44,"yes")</f>
        <v>0</v>
      </c>
      <c r="C44" s="86">
        <f>COUNTIFS('Prioritized Approach Milestones'!B44,"3",'Prioritized Approach Milestones'!C44,"yes")</f>
        <v>0</v>
      </c>
      <c r="D44" s="87">
        <f>COUNTIFS('Prioritized Approach Milestones'!B44,"4",'Prioritized Approach Milestones'!C44,"yes")</f>
        <v>0</v>
      </c>
      <c r="E44" s="88">
        <f>COUNTIFS('Prioritized Approach Milestones'!B44,"5",'Prioritized Approach Milestones'!C44,"yes")</f>
        <v>0</v>
      </c>
      <c r="F44" s="89">
        <f>COUNTIFS('Prioritized Approach Milestones'!B44,"6",'Prioritized Approach Milestones'!C44,"yes")</f>
        <v>0</v>
      </c>
      <c r="G44" s="274">
        <f t="shared" si="2"/>
        <v>0</v>
      </c>
      <c r="H44" s="172">
        <f>COUNTIFS('Prioritized Approach Milestones'!B44,"1",'Prioritized Approach Milestones'!C44,"N/A")</f>
        <v>0</v>
      </c>
      <c r="I44" s="172">
        <f>COUNTIFS('Prioritized Approach Milestones'!B44,"2",'Prioritized Approach Milestones'!C44,"N/A")</f>
        <v>0</v>
      </c>
      <c r="J44" s="172">
        <f>COUNTIFS('Prioritized Approach Milestones'!B44,"3",'Prioritized Approach Milestones'!C44,"N/A")</f>
        <v>0</v>
      </c>
      <c r="K44" s="172">
        <f>COUNTIFS('Prioritized Approach Milestones'!B44,"4",'Prioritized Approach Milestones'!C44,"N/A")</f>
        <v>0</v>
      </c>
      <c r="L44" s="172">
        <f>COUNTIFS('Prioritized Approach Milestones'!B44,"5",'Prioritized Approach Milestones'!C44,"N/A")</f>
        <v>0</v>
      </c>
      <c r="M44" s="172">
        <f>COUNTIFS('Prioritized Approach Milestones'!B44,"6",'Prioritized Approach Milestones'!C44,"N/A")</f>
        <v>0</v>
      </c>
      <c r="N44" s="260">
        <f t="shared" si="1"/>
        <v>0</v>
      </c>
      <c r="O44" s="279"/>
      <c r="P44" s="75">
        <f>IF('Prioritized Approach Milestones'!$B44=1,'Prioritized Approach Milestones'!$F44,"")</f>
        <v>0</v>
      </c>
      <c r="Q44" s="75" t="str">
        <f>IF('Prioritized Approach Milestones'!$B44=2,'Prioritized Approach Milestones'!$F44,"")</f>
        <v/>
      </c>
      <c r="R44" s="75" t="str">
        <f>IF('Prioritized Approach Milestones'!$B44=3,'Prioritized Approach Milestones'!$F44,"")</f>
        <v/>
      </c>
      <c r="S44" s="75" t="str">
        <f>IF('Prioritized Approach Milestones'!$B44=4,'Prioritized Approach Milestones'!$F44,"")</f>
        <v/>
      </c>
      <c r="T44" s="75" t="str">
        <f>IF('Prioritized Approach Milestones'!$B44=5,'Prioritized Approach Milestones'!$F44,"")</f>
        <v/>
      </c>
      <c r="U44" s="76" t="str">
        <f>IF('Prioritized Approach Milestones'!$B44=6,'Prioritized Approach Milestones'!$F44,"")</f>
        <v/>
      </c>
      <c r="V44" s="77" t="str">
        <f>IF(AND('Prioritized Approach Milestones'!C44="Yes",'Prioritized Approach Milestones'!F44=""),"CORRECT",IF('Prioritized Approach Milestones'!C44="No","CORRECT",IF('Prioritized Approach Milestones'!B44=1,"ERROR 1","N/A")))</f>
        <v>ERROR 1</v>
      </c>
      <c r="W44" s="77" t="str">
        <f>IF(AND('Prioritized Approach Milestones'!C44="Yes",'Prioritized Approach Milestones'!F44=""),"CORRECT",IF('Prioritized Approach Milestones'!C44="No","CORRECT",IF('Prioritized Approach Milestones'!B44=2,"ERROR 1","N/A")))</f>
        <v>N/A</v>
      </c>
      <c r="X44" s="77" t="str">
        <f>IF(AND('Prioritized Approach Milestones'!C44="Yes",'Prioritized Approach Milestones'!F44=""),"CORRECT",IF('Prioritized Approach Milestones'!C44="No","CORRECT",IF('Prioritized Approach Milestones'!B44=3,"ERROR 1","N/A")))</f>
        <v>N/A</v>
      </c>
      <c r="Y44" s="77" t="str">
        <f>IF(AND('Prioritized Approach Milestones'!C44="Yes",'Prioritized Approach Milestones'!F44=""),"CORRECT",IF('Prioritized Approach Milestones'!C44="No","CORRECT",IF('Prioritized Approach Milestones'!B44=4,"ERROR 1","N/A")))</f>
        <v>N/A</v>
      </c>
      <c r="Z44" s="77" t="str">
        <f>IF(AND('Prioritized Approach Milestones'!C44="Yes",'Prioritized Approach Milestones'!F44=""),"CORRECT",IF('Prioritized Approach Milestones'!C44="No","CORRECT",IF('Prioritized Approach Milestones'!B44=5,"ERROR 1","N/A")))</f>
        <v>N/A</v>
      </c>
      <c r="AA44" s="77" t="str">
        <f>IF(AND('Prioritized Approach Milestones'!C44="Yes",'Prioritized Approach Milestones'!F44=""),"CORRECT",IF('Prioritized Approach Milestones'!C44="No","CORRECT",IF('Prioritized Approach Milestones'!B44=6,"ERROR 1","N/A")))</f>
        <v>N/A</v>
      </c>
      <c r="AB44" s="69" t="str">
        <f>IF(AND('Prioritized Approach Milestones'!C44="No",'Prioritized Approach Milestones'!F44=""),IF('Prioritized Approach Milestones'!B44=1,"ERROR 2","N/A"),"CORRECT")</f>
        <v>CORRECT</v>
      </c>
      <c r="AC44" s="69" t="str">
        <f>IF(AND('Prioritized Approach Milestones'!C44="No",'Prioritized Approach Milestones'!F44=""),IF('Prioritized Approach Milestones'!B44=2,"ERROR 2","N/A"),"CORRECT")</f>
        <v>CORRECT</v>
      </c>
      <c r="AD44" s="69" t="str">
        <f>IF(AND('Prioritized Approach Milestones'!C44="No",'Prioritized Approach Milestones'!F44=""),IF('Prioritized Approach Milestones'!B44=3,"ERROR 2","N/A"),"CORRECT")</f>
        <v>CORRECT</v>
      </c>
      <c r="AE44" s="69" t="str">
        <f>IF(AND('Prioritized Approach Milestones'!C44="No",'Prioritized Approach Milestones'!F44=""),IF('Prioritized Approach Milestones'!B44=4,"ERROR 2","N/A"),"CORRECT")</f>
        <v>CORRECT</v>
      </c>
      <c r="AF44" s="69" t="str">
        <f>IF(AND('Prioritized Approach Milestones'!C44="No",'Prioritized Approach Milestones'!F44=""),IF('Prioritized Approach Milestones'!B44=5,"ERROR 2","N/A"),"CORRECT")</f>
        <v>CORRECT</v>
      </c>
      <c r="AG44" s="78" t="str">
        <f>IF(AND('Prioritized Approach Milestones'!C44="No",'Prioritized Approach Milestones'!F44=""),IF('Prioritized Approach Milestones'!B44=6,"ERROR 2","N/A"),"CORRECT")</f>
        <v>CORRECT</v>
      </c>
    </row>
    <row r="45" spans="1:33">
      <c r="A45" s="85">
        <f>COUNTIFS('Prioritized Approach Milestones'!B45,"1",'Prioritized Approach Milestones'!C45,"yes")</f>
        <v>0</v>
      </c>
      <c r="B45" s="90">
        <f>COUNTIFS('Prioritized Approach Milestones'!B45,"2",'Prioritized Approach Milestones'!C45,"yes")</f>
        <v>0</v>
      </c>
      <c r="C45" s="86">
        <f>COUNTIFS('Prioritized Approach Milestones'!B45,"3",'Prioritized Approach Milestones'!C45,"yes")</f>
        <v>0</v>
      </c>
      <c r="D45" s="87">
        <f>COUNTIFS('Prioritized Approach Milestones'!B45,"4",'Prioritized Approach Milestones'!C45,"yes")</f>
        <v>0</v>
      </c>
      <c r="E45" s="88">
        <f>COUNTIFS('Prioritized Approach Milestones'!B45,"5",'Prioritized Approach Milestones'!C45,"yes")</f>
        <v>0</v>
      </c>
      <c r="F45" s="89">
        <f>COUNTIFS('Prioritized Approach Milestones'!B45,"6",'Prioritized Approach Milestones'!C45,"yes")</f>
        <v>0</v>
      </c>
      <c r="G45" s="274">
        <f t="shared" si="2"/>
        <v>0</v>
      </c>
      <c r="H45" s="172">
        <f>COUNTIFS('Prioritized Approach Milestones'!B45,"1",'Prioritized Approach Milestones'!C45,"N/A")</f>
        <v>0</v>
      </c>
      <c r="I45" s="172">
        <f>COUNTIFS('Prioritized Approach Milestones'!B45,"2",'Prioritized Approach Milestones'!C45,"N/A")</f>
        <v>0</v>
      </c>
      <c r="J45" s="172">
        <f>COUNTIFS('Prioritized Approach Milestones'!B45,"3",'Prioritized Approach Milestones'!C45,"N/A")</f>
        <v>0</v>
      </c>
      <c r="K45" s="172">
        <f>COUNTIFS('Prioritized Approach Milestones'!B45,"4",'Prioritized Approach Milestones'!C45,"N/A")</f>
        <v>0</v>
      </c>
      <c r="L45" s="172">
        <f>COUNTIFS('Prioritized Approach Milestones'!B45,"5",'Prioritized Approach Milestones'!C45,"N/A")</f>
        <v>0</v>
      </c>
      <c r="M45" s="172">
        <f>COUNTIFS('Prioritized Approach Milestones'!B45,"6",'Prioritized Approach Milestones'!C45,"N/A")</f>
        <v>0</v>
      </c>
      <c r="N45" s="260">
        <f t="shared" si="1"/>
        <v>0</v>
      </c>
      <c r="O45" s="279"/>
      <c r="P45" s="75" t="str">
        <f>IF('Prioritized Approach Milestones'!$B45=1,'Prioritized Approach Milestones'!$F45,"")</f>
        <v/>
      </c>
      <c r="Q45" s="75" t="str">
        <f>IF('Prioritized Approach Milestones'!$B45=2,'Prioritized Approach Milestones'!$F45,"")</f>
        <v/>
      </c>
      <c r="R45" s="75" t="str">
        <f>IF('Prioritized Approach Milestones'!$B45=3,'Prioritized Approach Milestones'!$F45,"")</f>
        <v/>
      </c>
      <c r="S45" s="75" t="str">
        <f>IF('Prioritized Approach Milestones'!$B45=4,'Prioritized Approach Milestones'!$F45,"")</f>
        <v/>
      </c>
      <c r="T45" s="75">
        <f>IF('Prioritized Approach Milestones'!$B45=5,'Prioritized Approach Milestones'!$F45,"")</f>
        <v>0</v>
      </c>
      <c r="U45" s="76" t="str">
        <f>IF('Prioritized Approach Milestones'!$B45=6,'Prioritized Approach Milestones'!$F45,"")</f>
        <v/>
      </c>
      <c r="V45" s="77" t="str">
        <f>IF(AND('Prioritized Approach Milestones'!C45="Yes",'Prioritized Approach Milestones'!F45=""),"CORRECT",IF('Prioritized Approach Milestones'!C45="No","CORRECT",IF('Prioritized Approach Milestones'!B45=1,"ERROR 1","N/A")))</f>
        <v>N/A</v>
      </c>
      <c r="W45" s="77" t="str">
        <f>IF(AND('Prioritized Approach Milestones'!C45="Yes",'Prioritized Approach Milestones'!F45=""),"CORRECT",IF('Prioritized Approach Milestones'!C45="No","CORRECT",IF('Prioritized Approach Milestones'!B45=2,"ERROR 1","N/A")))</f>
        <v>N/A</v>
      </c>
      <c r="X45" s="77" t="str">
        <f>IF(AND('Prioritized Approach Milestones'!C45="Yes",'Prioritized Approach Milestones'!F45=""),"CORRECT",IF('Prioritized Approach Milestones'!C45="No","CORRECT",IF('Prioritized Approach Milestones'!B45=3,"ERROR 1","N/A")))</f>
        <v>N/A</v>
      </c>
      <c r="Y45" s="77" t="str">
        <f>IF(AND('Prioritized Approach Milestones'!C45="Yes",'Prioritized Approach Milestones'!F45=""),"CORRECT",IF('Prioritized Approach Milestones'!C45="No","CORRECT",IF('Prioritized Approach Milestones'!B45=4,"ERROR 1","N/A")))</f>
        <v>N/A</v>
      </c>
      <c r="Z45" s="77" t="str">
        <f>IF(AND('Prioritized Approach Milestones'!C45="Yes",'Prioritized Approach Milestones'!F45=""),"CORRECT",IF('Prioritized Approach Milestones'!C45="No","CORRECT",IF('Prioritized Approach Milestones'!B45=5,"ERROR 1","N/A")))</f>
        <v>ERROR 1</v>
      </c>
      <c r="AA45" s="77" t="str">
        <f>IF(AND('Prioritized Approach Milestones'!C45="Yes",'Prioritized Approach Milestones'!F45=""),"CORRECT",IF('Prioritized Approach Milestones'!C45="No","CORRECT",IF('Prioritized Approach Milestones'!B45=6,"ERROR 1","N/A")))</f>
        <v>N/A</v>
      </c>
      <c r="AB45" s="69" t="str">
        <f>IF(AND('Prioritized Approach Milestones'!C45="No",'Prioritized Approach Milestones'!F45=""),IF('Prioritized Approach Milestones'!B45=1,"ERROR 2","N/A"),"CORRECT")</f>
        <v>CORRECT</v>
      </c>
      <c r="AC45" s="69" t="str">
        <f>IF(AND('Prioritized Approach Milestones'!C45="No",'Prioritized Approach Milestones'!F45=""),IF('Prioritized Approach Milestones'!B45=2,"ERROR 2","N/A"),"CORRECT")</f>
        <v>CORRECT</v>
      </c>
      <c r="AD45" s="69" t="str">
        <f>IF(AND('Prioritized Approach Milestones'!C45="No",'Prioritized Approach Milestones'!F45=""),IF('Prioritized Approach Milestones'!B45=3,"ERROR 2","N/A"),"CORRECT")</f>
        <v>CORRECT</v>
      </c>
      <c r="AE45" s="69" t="str">
        <f>IF(AND('Prioritized Approach Milestones'!C45="No",'Prioritized Approach Milestones'!F45=""),IF('Prioritized Approach Milestones'!B45=4,"ERROR 2","N/A"),"CORRECT")</f>
        <v>CORRECT</v>
      </c>
      <c r="AF45" s="69" t="str">
        <f>IF(AND('Prioritized Approach Milestones'!C45="No",'Prioritized Approach Milestones'!F45=""),IF('Prioritized Approach Milestones'!B45=5,"ERROR 2","N/A"),"CORRECT")</f>
        <v>CORRECT</v>
      </c>
      <c r="AG45" s="78" t="str">
        <f>IF(AND('Prioritized Approach Milestones'!C45="No",'Prioritized Approach Milestones'!F45=""),IF('Prioritized Approach Milestones'!B45=6,"ERROR 2","N/A"),"CORRECT")</f>
        <v>CORRECT</v>
      </c>
    </row>
    <row r="46" spans="1:33">
      <c r="A46" s="85">
        <f>COUNTIFS('Prioritized Approach Milestones'!B46,"1",'Prioritized Approach Milestones'!C46,"yes")</f>
        <v>0</v>
      </c>
      <c r="B46" s="90">
        <f>COUNTIFS('Prioritized Approach Milestones'!B46,"2",'Prioritized Approach Milestones'!C46,"yes")</f>
        <v>0</v>
      </c>
      <c r="C46" s="86">
        <f>COUNTIFS('Prioritized Approach Milestones'!B46,"3",'Prioritized Approach Milestones'!C46,"yes")</f>
        <v>0</v>
      </c>
      <c r="D46" s="87">
        <f>COUNTIFS('Prioritized Approach Milestones'!B46,"4",'Prioritized Approach Milestones'!C46,"yes")</f>
        <v>0</v>
      </c>
      <c r="E46" s="88">
        <f>COUNTIFS('Prioritized Approach Milestones'!B46,"5",'Prioritized Approach Milestones'!C46,"yes")</f>
        <v>0</v>
      </c>
      <c r="F46" s="89">
        <f>COUNTIFS('Prioritized Approach Milestones'!B46,"6",'Prioritized Approach Milestones'!C46,"yes")</f>
        <v>0</v>
      </c>
      <c r="G46" s="274">
        <f t="shared" si="2"/>
        <v>0</v>
      </c>
      <c r="H46" s="172">
        <f>COUNTIFS('Prioritized Approach Milestones'!B46,"1",'Prioritized Approach Milestones'!C46,"N/A")</f>
        <v>0</v>
      </c>
      <c r="I46" s="172">
        <f>COUNTIFS('Prioritized Approach Milestones'!B46,"2",'Prioritized Approach Milestones'!C46,"N/A")</f>
        <v>0</v>
      </c>
      <c r="J46" s="172">
        <f>COUNTIFS('Prioritized Approach Milestones'!B46,"3",'Prioritized Approach Milestones'!C46,"N/A")</f>
        <v>0</v>
      </c>
      <c r="K46" s="172">
        <f>COUNTIFS('Prioritized Approach Milestones'!B46,"4",'Prioritized Approach Milestones'!C46,"N/A")</f>
        <v>0</v>
      </c>
      <c r="L46" s="172">
        <f>COUNTIFS('Prioritized Approach Milestones'!B46,"5",'Prioritized Approach Milestones'!C46,"N/A")</f>
        <v>0</v>
      </c>
      <c r="M46" s="172">
        <f>COUNTIFS('Prioritized Approach Milestones'!B46,"6",'Prioritized Approach Milestones'!C46,"N/A")</f>
        <v>0</v>
      </c>
      <c r="N46" s="260">
        <f t="shared" si="1"/>
        <v>0</v>
      </c>
      <c r="O46" s="279"/>
      <c r="P46" s="75" t="str">
        <f>IF('Prioritized Approach Milestones'!$B46=1,'Prioritized Approach Milestones'!$F46,"")</f>
        <v/>
      </c>
      <c r="Q46" s="75" t="str">
        <f>IF('Prioritized Approach Milestones'!$B46=2,'Prioritized Approach Milestones'!$F46,"")</f>
        <v/>
      </c>
      <c r="R46" s="75" t="str">
        <f>IF('Prioritized Approach Milestones'!$B46=3,'Prioritized Approach Milestones'!$F46,"")</f>
        <v/>
      </c>
      <c r="S46" s="75" t="str">
        <f>IF('Prioritized Approach Milestones'!$B46=4,'Prioritized Approach Milestones'!$F46,"")</f>
        <v/>
      </c>
      <c r="T46" s="75">
        <f>IF('Prioritized Approach Milestones'!$B46=5,'Prioritized Approach Milestones'!$F46,"")</f>
        <v>0</v>
      </c>
      <c r="U46" s="76" t="str">
        <f>IF('Prioritized Approach Milestones'!$B46=6,'Prioritized Approach Milestones'!$F46,"")</f>
        <v/>
      </c>
      <c r="V46" s="77" t="str">
        <f>IF(AND('Prioritized Approach Milestones'!C46="Yes",'Prioritized Approach Milestones'!F46=""),"CORRECT",IF('Prioritized Approach Milestones'!C46="No","CORRECT",IF('Prioritized Approach Milestones'!B46=1,"ERROR 1","N/A")))</f>
        <v>N/A</v>
      </c>
      <c r="W46" s="77" t="str">
        <f>IF(AND('Prioritized Approach Milestones'!C46="Yes",'Prioritized Approach Milestones'!F46=""),"CORRECT",IF('Prioritized Approach Milestones'!C46="No","CORRECT",IF('Prioritized Approach Milestones'!B46=2,"ERROR 1","N/A")))</f>
        <v>N/A</v>
      </c>
      <c r="X46" s="77" t="str">
        <f>IF(AND('Prioritized Approach Milestones'!C46="Yes",'Prioritized Approach Milestones'!F46=""),"CORRECT",IF('Prioritized Approach Milestones'!C46="No","CORRECT",IF('Prioritized Approach Milestones'!B46=3,"ERROR 1","N/A")))</f>
        <v>N/A</v>
      </c>
      <c r="Y46" s="77" t="str">
        <f>IF(AND('Prioritized Approach Milestones'!C46="Yes",'Prioritized Approach Milestones'!F46=""),"CORRECT",IF('Prioritized Approach Milestones'!C46="No","CORRECT",IF('Prioritized Approach Milestones'!B46=4,"ERROR 1","N/A")))</f>
        <v>N/A</v>
      </c>
      <c r="Z46" s="77" t="str">
        <f>IF(AND('Prioritized Approach Milestones'!C46="Yes",'Prioritized Approach Milestones'!F46=""),"CORRECT",IF('Prioritized Approach Milestones'!C46="No","CORRECT",IF('Prioritized Approach Milestones'!B46=5,"ERROR 1","N/A")))</f>
        <v>ERROR 1</v>
      </c>
      <c r="AA46" s="77" t="str">
        <f>IF(AND('Prioritized Approach Milestones'!C46="Yes",'Prioritized Approach Milestones'!F46=""),"CORRECT",IF('Prioritized Approach Milestones'!C46="No","CORRECT",IF('Prioritized Approach Milestones'!B46=6,"ERROR 1","N/A")))</f>
        <v>N/A</v>
      </c>
      <c r="AB46" s="69" t="str">
        <f>IF(AND('Prioritized Approach Milestones'!C46="No",'Prioritized Approach Milestones'!F46=""),IF('Prioritized Approach Milestones'!B46=1,"ERROR 2","N/A"),"CORRECT")</f>
        <v>CORRECT</v>
      </c>
      <c r="AC46" s="69" t="str">
        <f>IF(AND('Prioritized Approach Milestones'!C46="No",'Prioritized Approach Milestones'!F46=""),IF('Prioritized Approach Milestones'!B46=2,"ERROR 2","N/A"),"CORRECT")</f>
        <v>CORRECT</v>
      </c>
      <c r="AD46" s="69" t="str">
        <f>IF(AND('Prioritized Approach Milestones'!C46="No",'Prioritized Approach Milestones'!F46=""),IF('Prioritized Approach Milestones'!B46=3,"ERROR 2","N/A"),"CORRECT")</f>
        <v>CORRECT</v>
      </c>
      <c r="AE46" s="69" t="str">
        <f>IF(AND('Prioritized Approach Milestones'!C46="No",'Prioritized Approach Milestones'!F46=""),IF('Prioritized Approach Milestones'!B46=4,"ERROR 2","N/A"),"CORRECT")</f>
        <v>CORRECT</v>
      </c>
      <c r="AF46" s="69" t="str">
        <f>IF(AND('Prioritized Approach Milestones'!C46="No",'Prioritized Approach Milestones'!F46=""),IF('Prioritized Approach Milestones'!B46=5,"ERROR 2","N/A"),"CORRECT")</f>
        <v>CORRECT</v>
      </c>
      <c r="AG46" s="78" t="str">
        <f>IF(AND('Prioritized Approach Milestones'!C46="No",'Prioritized Approach Milestones'!F46=""),IF('Prioritized Approach Milestones'!B46=6,"ERROR 2","N/A"),"CORRECT")</f>
        <v>CORRECT</v>
      </c>
    </row>
    <row r="47" spans="1:33">
      <c r="A47" s="85">
        <f>COUNTIFS('Prioritized Approach Milestones'!B47,"1",'Prioritized Approach Milestones'!C47,"yes")</f>
        <v>0</v>
      </c>
      <c r="B47" s="90">
        <f>COUNTIFS('Prioritized Approach Milestones'!B47,"2",'Prioritized Approach Milestones'!C47,"yes")</f>
        <v>0</v>
      </c>
      <c r="C47" s="86">
        <f>COUNTIFS('Prioritized Approach Milestones'!B47,"3",'Prioritized Approach Milestones'!C47,"yes")</f>
        <v>0</v>
      </c>
      <c r="D47" s="87">
        <f>COUNTIFS('Prioritized Approach Milestones'!B47,"4",'Prioritized Approach Milestones'!C47,"yes")</f>
        <v>0</v>
      </c>
      <c r="E47" s="88">
        <f>COUNTIFS('Prioritized Approach Milestones'!B47,"5",'Prioritized Approach Milestones'!C47,"yes")</f>
        <v>0</v>
      </c>
      <c r="F47" s="89">
        <f>COUNTIFS('Prioritized Approach Milestones'!B47,"6",'Prioritized Approach Milestones'!C47,"yes")</f>
        <v>0</v>
      </c>
      <c r="G47" s="274">
        <f t="shared" si="2"/>
        <v>0</v>
      </c>
      <c r="H47" s="172">
        <f>COUNTIFS('Prioritized Approach Milestones'!B47,"1",'Prioritized Approach Milestones'!C47,"N/A")</f>
        <v>0</v>
      </c>
      <c r="I47" s="172">
        <f>COUNTIFS('Prioritized Approach Milestones'!B47,"2",'Prioritized Approach Milestones'!C47,"N/A")</f>
        <v>0</v>
      </c>
      <c r="J47" s="172">
        <f>COUNTIFS('Prioritized Approach Milestones'!B47,"3",'Prioritized Approach Milestones'!C47,"N/A")</f>
        <v>0</v>
      </c>
      <c r="K47" s="172">
        <f>COUNTIFS('Prioritized Approach Milestones'!B47,"4",'Prioritized Approach Milestones'!C47,"N/A")</f>
        <v>0</v>
      </c>
      <c r="L47" s="172">
        <f>COUNTIFS('Prioritized Approach Milestones'!B47,"5",'Prioritized Approach Milestones'!C47,"N/A")</f>
        <v>0</v>
      </c>
      <c r="M47" s="172">
        <f>COUNTIFS('Prioritized Approach Milestones'!B47,"6",'Prioritized Approach Milestones'!C47,"N/A")</f>
        <v>0</v>
      </c>
      <c r="N47" s="260">
        <f t="shared" si="1"/>
        <v>0</v>
      </c>
      <c r="O47" s="279"/>
      <c r="P47" s="75" t="str">
        <f>IF('Prioritized Approach Milestones'!$B47=1,'Prioritized Approach Milestones'!$F47,"")</f>
        <v/>
      </c>
      <c r="Q47" s="75" t="str">
        <f>IF('Prioritized Approach Milestones'!$B47=2,'Prioritized Approach Milestones'!$F47,"")</f>
        <v/>
      </c>
      <c r="R47" s="75" t="str">
        <f>IF('Prioritized Approach Milestones'!$B47=3,'Prioritized Approach Milestones'!$F47,"")</f>
        <v/>
      </c>
      <c r="S47" s="75" t="str">
        <f>IF('Prioritized Approach Milestones'!$B47=4,'Prioritized Approach Milestones'!$F47,"")</f>
        <v/>
      </c>
      <c r="T47" s="75">
        <f>IF('Prioritized Approach Milestones'!$B47=5,'Prioritized Approach Milestones'!$F47,"")</f>
        <v>0</v>
      </c>
      <c r="U47" s="76" t="str">
        <f>IF('Prioritized Approach Milestones'!$B47=6,'Prioritized Approach Milestones'!$F47,"")</f>
        <v/>
      </c>
      <c r="V47" s="77" t="str">
        <f>IF(AND('Prioritized Approach Milestones'!C47="Yes",'Prioritized Approach Milestones'!F47=""),"CORRECT",IF('Prioritized Approach Milestones'!C47="No","CORRECT",IF('Prioritized Approach Milestones'!B47=1,"ERROR 1","N/A")))</f>
        <v>N/A</v>
      </c>
      <c r="W47" s="77" t="str">
        <f>IF(AND('Prioritized Approach Milestones'!C47="Yes",'Prioritized Approach Milestones'!F47=""),"CORRECT",IF('Prioritized Approach Milestones'!C47="No","CORRECT",IF('Prioritized Approach Milestones'!B47=2,"ERROR 1","N/A")))</f>
        <v>N/A</v>
      </c>
      <c r="X47" s="77" t="str">
        <f>IF(AND('Prioritized Approach Milestones'!C47="Yes",'Prioritized Approach Milestones'!F47=""),"CORRECT",IF('Prioritized Approach Milestones'!C47="No","CORRECT",IF('Prioritized Approach Milestones'!B47=3,"ERROR 1","N/A")))</f>
        <v>N/A</v>
      </c>
      <c r="Y47" s="77" t="str">
        <f>IF(AND('Prioritized Approach Milestones'!C47="Yes",'Prioritized Approach Milestones'!F47=""),"CORRECT",IF('Prioritized Approach Milestones'!C47="No","CORRECT",IF('Prioritized Approach Milestones'!B47=4,"ERROR 1","N/A")))</f>
        <v>N/A</v>
      </c>
      <c r="Z47" s="77" t="str">
        <f>IF(AND('Prioritized Approach Milestones'!C47="Yes",'Prioritized Approach Milestones'!F47=""),"CORRECT",IF('Prioritized Approach Milestones'!C47="No","CORRECT",IF('Prioritized Approach Milestones'!B47=5,"ERROR 1","N/A")))</f>
        <v>ERROR 1</v>
      </c>
      <c r="AA47" s="77" t="str">
        <f>IF(AND('Prioritized Approach Milestones'!C47="Yes",'Prioritized Approach Milestones'!F47=""),"CORRECT",IF('Prioritized Approach Milestones'!C47="No","CORRECT",IF('Prioritized Approach Milestones'!B47=6,"ERROR 1","N/A")))</f>
        <v>N/A</v>
      </c>
      <c r="AB47" s="69" t="str">
        <f>IF(AND('Prioritized Approach Milestones'!C47="No",'Prioritized Approach Milestones'!F47=""),IF('Prioritized Approach Milestones'!B47=1,"ERROR 2","N/A"),"CORRECT")</f>
        <v>CORRECT</v>
      </c>
      <c r="AC47" s="69" t="str">
        <f>IF(AND('Prioritized Approach Milestones'!C47="No",'Prioritized Approach Milestones'!F47=""),IF('Prioritized Approach Milestones'!B47=2,"ERROR 2","N/A"),"CORRECT")</f>
        <v>CORRECT</v>
      </c>
      <c r="AD47" s="69" t="str">
        <f>IF(AND('Prioritized Approach Milestones'!C47="No",'Prioritized Approach Milestones'!F47=""),IF('Prioritized Approach Milestones'!B47=3,"ERROR 2","N/A"),"CORRECT")</f>
        <v>CORRECT</v>
      </c>
      <c r="AE47" s="69" t="str">
        <f>IF(AND('Prioritized Approach Milestones'!C47="No",'Prioritized Approach Milestones'!F47=""),IF('Prioritized Approach Milestones'!B47=4,"ERROR 2","N/A"),"CORRECT")</f>
        <v>CORRECT</v>
      </c>
      <c r="AF47" s="69" t="str">
        <f>IF(AND('Prioritized Approach Milestones'!C47="No",'Prioritized Approach Milestones'!F47=""),IF('Prioritized Approach Milestones'!B47=5,"ERROR 2","N/A"),"CORRECT")</f>
        <v>CORRECT</v>
      </c>
      <c r="AG47" s="78" t="str">
        <f>IF(AND('Prioritized Approach Milestones'!C47="No",'Prioritized Approach Milestones'!F47=""),IF('Prioritized Approach Milestones'!B47=6,"ERROR 2","N/A"),"CORRECT")</f>
        <v>CORRECT</v>
      </c>
    </row>
    <row r="48" spans="1:33">
      <c r="A48" s="85">
        <f>COUNTIFS('Prioritized Approach Milestones'!B48,"1",'Prioritized Approach Milestones'!C48,"yes")</f>
        <v>0</v>
      </c>
      <c r="B48" s="90">
        <f>COUNTIFS('Prioritized Approach Milestones'!B48,"2",'Prioritized Approach Milestones'!C48,"yes")</f>
        <v>0</v>
      </c>
      <c r="C48" s="86">
        <f>COUNTIFS('Prioritized Approach Milestones'!B48,"3",'Prioritized Approach Milestones'!C48,"yes")</f>
        <v>0</v>
      </c>
      <c r="D48" s="87">
        <f>COUNTIFS('Prioritized Approach Milestones'!B48,"4",'Prioritized Approach Milestones'!C48,"yes")</f>
        <v>0</v>
      </c>
      <c r="E48" s="88">
        <f>COUNTIFS('Prioritized Approach Milestones'!B48,"5",'Prioritized Approach Milestones'!C48,"yes")</f>
        <v>0</v>
      </c>
      <c r="F48" s="89">
        <f>COUNTIFS('Prioritized Approach Milestones'!B48,"6",'Prioritized Approach Milestones'!C48,"yes")</f>
        <v>0</v>
      </c>
      <c r="G48" s="274">
        <f t="shared" si="2"/>
        <v>0</v>
      </c>
      <c r="H48" s="172">
        <f>COUNTIFS('Prioritized Approach Milestones'!B48,"1",'Prioritized Approach Milestones'!C48,"N/A")</f>
        <v>0</v>
      </c>
      <c r="I48" s="172">
        <f>COUNTIFS('Prioritized Approach Milestones'!B48,"2",'Prioritized Approach Milestones'!C48,"N/A")</f>
        <v>0</v>
      </c>
      <c r="J48" s="172">
        <f>COUNTIFS('Prioritized Approach Milestones'!B48,"3",'Prioritized Approach Milestones'!C48,"N/A")</f>
        <v>0</v>
      </c>
      <c r="K48" s="172">
        <f>COUNTIFS('Prioritized Approach Milestones'!B48,"4",'Prioritized Approach Milestones'!C48,"N/A")</f>
        <v>0</v>
      </c>
      <c r="L48" s="172">
        <f>COUNTIFS('Prioritized Approach Milestones'!B48,"5",'Prioritized Approach Milestones'!C48,"N/A")</f>
        <v>0</v>
      </c>
      <c r="M48" s="172">
        <f>COUNTIFS('Prioritized Approach Milestones'!B48,"6",'Prioritized Approach Milestones'!C48,"N/A")</f>
        <v>0</v>
      </c>
      <c r="N48" s="260">
        <f t="shared" si="1"/>
        <v>0</v>
      </c>
      <c r="O48" s="279"/>
      <c r="P48" s="75" t="str">
        <f>IF('Prioritized Approach Milestones'!$B48=1,'Prioritized Approach Milestones'!$F48,"")</f>
        <v/>
      </c>
      <c r="Q48" s="75" t="str">
        <f>IF('Prioritized Approach Milestones'!$B48=2,'Prioritized Approach Milestones'!$F48,"")</f>
        <v/>
      </c>
      <c r="R48" s="75" t="str">
        <f>IF('Prioritized Approach Milestones'!$B48=3,'Prioritized Approach Milestones'!$F48,"")</f>
        <v/>
      </c>
      <c r="S48" s="75" t="str">
        <f>IF('Prioritized Approach Milestones'!$B48=4,'Prioritized Approach Milestones'!$F48,"")</f>
        <v/>
      </c>
      <c r="T48" s="75" t="str">
        <f>IF('Prioritized Approach Milestones'!$B48=5,'Prioritized Approach Milestones'!$F48,"")</f>
        <v/>
      </c>
      <c r="U48" s="76" t="str">
        <f>IF('Prioritized Approach Milestones'!$B48=6,'Prioritized Approach Milestones'!$F48,"")</f>
        <v/>
      </c>
      <c r="V48" s="77" t="str">
        <f>IF(AND('Prioritized Approach Milestones'!C48="Yes",'Prioritized Approach Milestones'!F48=""),"CORRECT",IF('Prioritized Approach Milestones'!C48="No","CORRECT",IF('Prioritized Approach Milestones'!B48=1,"ERROR 1","N/A")))</f>
        <v>N/A</v>
      </c>
      <c r="W48" s="77" t="str">
        <f>IF(AND('Prioritized Approach Milestones'!C48="Yes",'Prioritized Approach Milestones'!F48=""),"CORRECT",IF('Prioritized Approach Milestones'!C48="No","CORRECT",IF('Prioritized Approach Milestones'!B48=2,"ERROR 1","N/A")))</f>
        <v>N/A</v>
      </c>
      <c r="X48" s="77" t="str">
        <f>IF(AND('Prioritized Approach Milestones'!C48="Yes",'Prioritized Approach Milestones'!F48=""),"CORRECT",IF('Prioritized Approach Milestones'!C48="No","CORRECT",IF('Prioritized Approach Milestones'!B48=3,"ERROR 1","N/A")))</f>
        <v>N/A</v>
      </c>
      <c r="Y48" s="77" t="str">
        <f>IF(AND('Prioritized Approach Milestones'!C48="Yes",'Prioritized Approach Milestones'!F48=""),"CORRECT",IF('Prioritized Approach Milestones'!C48="No","CORRECT",IF('Prioritized Approach Milestones'!B48=4,"ERROR 1","N/A")))</f>
        <v>N/A</v>
      </c>
      <c r="Z48" s="77" t="str">
        <f>IF(AND('Prioritized Approach Milestones'!C48="Yes",'Prioritized Approach Milestones'!F48=""),"CORRECT",IF('Prioritized Approach Milestones'!C48="No","CORRECT",IF('Prioritized Approach Milestones'!B48=5,"ERROR 1","N/A")))</f>
        <v>N/A</v>
      </c>
      <c r="AA48" s="77" t="str">
        <f>IF(AND('Prioritized Approach Milestones'!C48="Yes",'Prioritized Approach Milestones'!F48=""),"CORRECT",IF('Prioritized Approach Milestones'!C48="No","CORRECT",IF('Prioritized Approach Milestones'!B48=6,"ERROR 1","N/A")))</f>
        <v>N/A</v>
      </c>
      <c r="AB48" s="69" t="str">
        <f>IF(AND('Prioritized Approach Milestones'!C48="No",'Prioritized Approach Milestones'!F48=""),IF('Prioritized Approach Milestones'!B48=1,"ERROR 2","N/A"),"CORRECT")</f>
        <v>CORRECT</v>
      </c>
      <c r="AC48" s="69" t="str">
        <f>IF(AND('Prioritized Approach Milestones'!C48="No",'Prioritized Approach Milestones'!F48=""),IF('Prioritized Approach Milestones'!B48=2,"ERROR 2","N/A"),"CORRECT")</f>
        <v>CORRECT</v>
      </c>
      <c r="AD48" s="69" t="str">
        <f>IF(AND('Prioritized Approach Milestones'!C48="No",'Prioritized Approach Milestones'!F48=""),IF('Prioritized Approach Milestones'!B48=3,"ERROR 2","N/A"),"CORRECT")</f>
        <v>CORRECT</v>
      </c>
      <c r="AE48" s="69" t="str">
        <f>IF(AND('Prioritized Approach Milestones'!C48="No",'Prioritized Approach Milestones'!F48=""),IF('Prioritized Approach Milestones'!B48=4,"ERROR 2","N/A"),"CORRECT")</f>
        <v>CORRECT</v>
      </c>
      <c r="AF48" s="69" t="str">
        <f>IF(AND('Prioritized Approach Milestones'!C48="No",'Prioritized Approach Milestones'!F48=""),IF('Prioritized Approach Milestones'!B48=5,"ERROR 2","N/A"),"CORRECT")</f>
        <v>CORRECT</v>
      </c>
      <c r="AG48" s="78" t="str">
        <f>IF(AND('Prioritized Approach Milestones'!C48="No",'Prioritized Approach Milestones'!F48=""),IF('Prioritized Approach Milestones'!B48=6,"ERROR 2","N/A"),"CORRECT")</f>
        <v>CORRECT</v>
      </c>
    </row>
    <row r="49" spans="1:33">
      <c r="A49" s="85">
        <f>COUNTIFS('Prioritized Approach Milestones'!B49,"1",'Prioritized Approach Milestones'!C49,"yes")</f>
        <v>0</v>
      </c>
      <c r="B49" s="90">
        <f>COUNTIFS('Prioritized Approach Milestones'!B49,"2",'Prioritized Approach Milestones'!C49,"yes")</f>
        <v>0</v>
      </c>
      <c r="C49" s="86">
        <f>COUNTIFS('Prioritized Approach Milestones'!B49,"3",'Prioritized Approach Milestones'!C49,"yes")</f>
        <v>0</v>
      </c>
      <c r="D49" s="87">
        <f>COUNTIFS('Prioritized Approach Milestones'!B49,"4",'Prioritized Approach Milestones'!C49,"yes")</f>
        <v>0</v>
      </c>
      <c r="E49" s="88">
        <f>COUNTIFS('Prioritized Approach Milestones'!B49,"5",'Prioritized Approach Milestones'!C49,"yes")</f>
        <v>0</v>
      </c>
      <c r="F49" s="89">
        <f>COUNTIFS('Prioritized Approach Milestones'!B49,"6",'Prioritized Approach Milestones'!C49,"yes")</f>
        <v>0</v>
      </c>
      <c r="G49" s="274">
        <f t="shared" si="2"/>
        <v>0</v>
      </c>
      <c r="H49" s="172">
        <f>COUNTIFS('Prioritized Approach Milestones'!B49,"1",'Prioritized Approach Milestones'!C49,"N/A")</f>
        <v>0</v>
      </c>
      <c r="I49" s="172">
        <f>COUNTIFS('Prioritized Approach Milestones'!B49,"2",'Prioritized Approach Milestones'!C49,"N/A")</f>
        <v>0</v>
      </c>
      <c r="J49" s="172">
        <f>COUNTIFS('Prioritized Approach Milestones'!B49,"3",'Prioritized Approach Milestones'!C49,"N/A")</f>
        <v>0</v>
      </c>
      <c r="K49" s="172">
        <f>COUNTIFS('Prioritized Approach Milestones'!B49,"4",'Prioritized Approach Milestones'!C49,"N/A")</f>
        <v>0</v>
      </c>
      <c r="L49" s="172">
        <f>COUNTIFS('Prioritized Approach Milestones'!B49,"5",'Prioritized Approach Milestones'!C49,"N/A")</f>
        <v>0</v>
      </c>
      <c r="M49" s="172">
        <f>COUNTIFS('Prioritized Approach Milestones'!B49,"6",'Prioritized Approach Milestones'!C49,"N/A")</f>
        <v>0</v>
      </c>
      <c r="N49" s="260">
        <f t="shared" si="1"/>
        <v>0</v>
      </c>
      <c r="O49" s="279"/>
      <c r="P49" s="75" t="str">
        <f>IF('Prioritized Approach Milestones'!$B49=1,'Prioritized Approach Milestones'!$F49,"")</f>
        <v/>
      </c>
      <c r="Q49" s="75" t="str">
        <f>IF('Prioritized Approach Milestones'!$B49=2,'Prioritized Approach Milestones'!$F49,"")</f>
        <v/>
      </c>
      <c r="R49" s="75" t="str">
        <f>IF('Prioritized Approach Milestones'!$B49=3,'Prioritized Approach Milestones'!$F49,"")</f>
        <v/>
      </c>
      <c r="S49" s="75" t="str">
        <f>IF('Prioritized Approach Milestones'!$B49=4,'Prioritized Approach Milestones'!$F49,"")</f>
        <v/>
      </c>
      <c r="T49" s="75">
        <f>IF('Prioritized Approach Milestones'!$B49=5,'Prioritized Approach Milestones'!$F49,"")</f>
        <v>0</v>
      </c>
      <c r="U49" s="76" t="str">
        <f>IF('Prioritized Approach Milestones'!$B49=6,'Prioritized Approach Milestones'!$F49,"")</f>
        <v/>
      </c>
      <c r="V49" s="77" t="str">
        <f>IF(AND('Prioritized Approach Milestones'!C49="Yes",'Prioritized Approach Milestones'!F49=""),"CORRECT",IF('Prioritized Approach Milestones'!C49="No","CORRECT",IF('Prioritized Approach Milestones'!B49=1,"ERROR 1","N/A")))</f>
        <v>N/A</v>
      </c>
      <c r="W49" s="77" t="str">
        <f>IF(AND('Prioritized Approach Milestones'!C49="Yes",'Prioritized Approach Milestones'!F49=""),"CORRECT",IF('Prioritized Approach Milestones'!C49="No","CORRECT",IF('Prioritized Approach Milestones'!B49=2,"ERROR 1","N/A")))</f>
        <v>N/A</v>
      </c>
      <c r="X49" s="77" t="str">
        <f>IF(AND('Prioritized Approach Milestones'!C49="Yes",'Prioritized Approach Milestones'!F49=""),"CORRECT",IF('Prioritized Approach Milestones'!C49="No","CORRECT",IF('Prioritized Approach Milestones'!B49=3,"ERROR 1","N/A")))</f>
        <v>N/A</v>
      </c>
      <c r="Y49" s="77" t="str">
        <f>IF(AND('Prioritized Approach Milestones'!C49="Yes",'Prioritized Approach Milestones'!F49=""),"CORRECT",IF('Prioritized Approach Milestones'!C49="No","CORRECT",IF('Prioritized Approach Milestones'!B49=4,"ERROR 1","N/A")))</f>
        <v>N/A</v>
      </c>
      <c r="Z49" s="77" t="str">
        <f>IF(AND('Prioritized Approach Milestones'!C49="Yes",'Prioritized Approach Milestones'!F49=""),"CORRECT",IF('Prioritized Approach Milestones'!C49="No","CORRECT",IF('Prioritized Approach Milestones'!B49=5,"ERROR 1","N/A")))</f>
        <v>ERROR 1</v>
      </c>
      <c r="AA49" s="77" t="str">
        <f>IF(AND('Prioritized Approach Milestones'!C49="Yes",'Prioritized Approach Milestones'!F49=""),"CORRECT",IF('Prioritized Approach Milestones'!C49="No","CORRECT",IF('Prioritized Approach Milestones'!B49=6,"ERROR 1","N/A")))</f>
        <v>N/A</v>
      </c>
      <c r="AB49" s="69" t="str">
        <f>IF(AND('Prioritized Approach Milestones'!C49="No",'Prioritized Approach Milestones'!F49=""),IF('Prioritized Approach Milestones'!B49=1,"ERROR 2","N/A"),"CORRECT")</f>
        <v>CORRECT</v>
      </c>
      <c r="AC49" s="69" t="str">
        <f>IF(AND('Prioritized Approach Milestones'!C49="No",'Prioritized Approach Milestones'!F49=""),IF('Prioritized Approach Milestones'!B49=2,"ERROR 2","N/A"),"CORRECT")</f>
        <v>CORRECT</v>
      </c>
      <c r="AD49" s="69" t="str">
        <f>IF(AND('Prioritized Approach Milestones'!C49="No",'Prioritized Approach Milestones'!F49=""),IF('Prioritized Approach Milestones'!B49=3,"ERROR 2","N/A"),"CORRECT")</f>
        <v>CORRECT</v>
      </c>
      <c r="AE49" s="69" t="str">
        <f>IF(AND('Prioritized Approach Milestones'!C49="No",'Prioritized Approach Milestones'!F49=""),IF('Prioritized Approach Milestones'!B49=4,"ERROR 2","N/A"),"CORRECT")</f>
        <v>CORRECT</v>
      </c>
      <c r="AF49" s="69" t="str">
        <f>IF(AND('Prioritized Approach Milestones'!C49="No",'Prioritized Approach Milestones'!F49=""),IF('Prioritized Approach Milestones'!B49=5,"ERROR 2","N/A"),"CORRECT")</f>
        <v>CORRECT</v>
      </c>
      <c r="AG49" s="78" t="str">
        <f>IF(AND('Prioritized Approach Milestones'!C49="No",'Prioritized Approach Milestones'!F49=""),IF('Prioritized Approach Milestones'!B49=6,"ERROR 2","N/A"),"CORRECT")</f>
        <v>CORRECT</v>
      </c>
    </row>
    <row r="50" spans="1:33">
      <c r="A50" s="85">
        <f>COUNTIFS('Prioritized Approach Milestones'!B50,"1",'Prioritized Approach Milestones'!C50,"yes")</f>
        <v>0</v>
      </c>
      <c r="B50" s="90">
        <f>COUNTIFS('Prioritized Approach Milestones'!B50,"2",'Prioritized Approach Milestones'!C50,"yes")</f>
        <v>0</v>
      </c>
      <c r="C50" s="86">
        <f>COUNTIFS('Prioritized Approach Milestones'!B50,"3",'Prioritized Approach Milestones'!C50,"yes")</f>
        <v>0</v>
      </c>
      <c r="D50" s="87">
        <f>COUNTIFS('Prioritized Approach Milestones'!B50,"4",'Prioritized Approach Milestones'!C50,"yes")</f>
        <v>0</v>
      </c>
      <c r="E50" s="88">
        <f>COUNTIFS('Prioritized Approach Milestones'!B50,"5",'Prioritized Approach Milestones'!C50,"yes")</f>
        <v>0</v>
      </c>
      <c r="F50" s="89">
        <f>COUNTIFS('Prioritized Approach Milestones'!B50,"6",'Prioritized Approach Milestones'!C50,"yes")</f>
        <v>0</v>
      </c>
      <c r="G50" s="274">
        <f t="shared" si="2"/>
        <v>0</v>
      </c>
      <c r="H50" s="172">
        <f>COUNTIFS('Prioritized Approach Milestones'!B50,"1",'Prioritized Approach Milestones'!C50,"N/A")</f>
        <v>0</v>
      </c>
      <c r="I50" s="172">
        <f>COUNTIFS('Prioritized Approach Milestones'!B50,"2",'Prioritized Approach Milestones'!C50,"N/A")</f>
        <v>0</v>
      </c>
      <c r="J50" s="172">
        <f>COUNTIFS('Prioritized Approach Milestones'!B50,"3",'Prioritized Approach Milestones'!C50,"N/A")</f>
        <v>0</v>
      </c>
      <c r="K50" s="172">
        <f>COUNTIFS('Prioritized Approach Milestones'!B50,"4",'Prioritized Approach Milestones'!C50,"N/A")</f>
        <v>0</v>
      </c>
      <c r="L50" s="172">
        <f>COUNTIFS('Prioritized Approach Milestones'!B50,"5",'Prioritized Approach Milestones'!C50,"N/A")</f>
        <v>0</v>
      </c>
      <c r="M50" s="172">
        <f>COUNTIFS('Prioritized Approach Milestones'!B50,"6",'Prioritized Approach Milestones'!C50,"N/A")</f>
        <v>0</v>
      </c>
      <c r="N50" s="260">
        <f t="shared" si="1"/>
        <v>0</v>
      </c>
      <c r="O50" s="279"/>
      <c r="P50" s="75" t="str">
        <f>IF('Prioritized Approach Milestones'!$B50=1,'Prioritized Approach Milestones'!$F50,"")</f>
        <v/>
      </c>
      <c r="Q50" s="75" t="str">
        <f>IF('Prioritized Approach Milestones'!$B50=2,'Prioritized Approach Milestones'!$F50,"")</f>
        <v/>
      </c>
      <c r="R50" s="75" t="str">
        <f>IF('Prioritized Approach Milestones'!$B50=3,'Prioritized Approach Milestones'!$F50,"")</f>
        <v/>
      </c>
      <c r="S50" s="75" t="str">
        <f>IF('Prioritized Approach Milestones'!$B50=4,'Prioritized Approach Milestones'!$F50,"")</f>
        <v/>
      </c>
      <c r="T50" s="75">
        <f>IF('Prioritized Approach Milestones'!$B50=5,'Prioritized Approach Milestones'!$F50,"")</f>
        <v>0</v>
      </c>
      <c r="U50" s="76" t="str">
        <f>IF('Prioritized Approach Milestones'!$B50=6,'Prioritized Approach Milestones'!$F50,"")</f>
        <v/>
      </c>
      <c r="V50" s="77" t="str">
        <f>IF(AND('Prioritized Approach Milestones'!C50="Yes",'Prioritized Approach Milestones'!F50=""),"CORRECT",IF('Prioritized Approach Milestones'!C50="No","CORRECT",IF('Prioritized Approach Milestones'!B50=1,"ERROR 1","N/A")))</f>
        <v>N/A</v>
      </c>
      <c r="W50" s="77" t="str">
        <f>IF(AND('Prioritized Approach Milestones'!C50="Yes",'Prioritized Approach Milestones'!F50=""),"CORRECT",IF('Prioritized Approach Milestones'!C50="No","CORRECT",IF('Prioritized Approach Milestones'!B50=2,"ERROR 1","N/A")))</f>
        <v>N/A</v>
      </c>
      <c r="X50" s="77" t="str">
        <f>IF(AND('Prioritized Approach Milestones'!C50="Yes",'Prioritized Approach Milestones'!F50=""),"CORRECT",IF('Prioritized Approach Milestones'!C50="No","CORRECT",IF('Prioritized Approach Milestones'!B50=3,"ERROR 1","N/A")))</f>
        <v>N/A</v>
      </c>
      <c r="Y50" s="77" t="str">
        <f>IF(AND('Prioritized Approach Milestones'!C50="Yes",'Prioritized Approach Milestones'!F50=""),"CORRECT",IF('Prioritized Approach Milestones'!C50="No","CORRECT",IF('Prioritized Approach Milestones'!B50=4,"ERROR 1","N/A")))</f>
        <v>N/A</v>
      </c>
      <c r="Z50" s="77" t="str">
        <f>IF(AND('Prioritized Approach Milestones'!C50="Yes",'Prioritized Approach Milestones'!F50=""),"CORRECT",IF('Prioritized Approach Milestones'!C50="No","CORRECT",IF('Prioritized Approach Milestones'!B50=5,"ERROR 1","N/A")))</f>
        <v>ERROR 1</v>
      </c>
      <c r="AA50" s="77" t="str">
        <f>IF(AND('Prioritized Approach Milestones'!C50="Yes",'Prioritized Approach Milestones'!F50=""),"CORRECT",IF('Prioritized Approach Milestones'!C50="No","CORRECT",IF('Prioritized Approach Milestones'!B50=6,"ERROR 1","N/A")))</f>
        <v>N/A</v>
      </c>
      <c r="AB50" s="69" t="str">
        <f>IF(AND('Prioritized Approach Milestones'!C50="No",'Prioritized Approach Milestones'!F50=""),IF('Prioritized Approach Milestones'!B50=1,"ERROR 2","N/A"),"CORRECT")</f>
        <v>CORRECT</v>
      </c>
      <c r="AC50" s="69" t="str">
        <f>IF(AND('Prioritized Approach Milestones'!C50="No",'Prioritized Approach Milestones'!F50=""),IF('Prioritized Approach Milestones'!B50=2,"ERROR 2","N/A"),"CORRECT")</f>
        <v>CORRECT</v>
      </c>
      <c r="AD50" s="69" t="str">
        <f>IF(AND('Prioritized Approach Milestones'!C50="No",'Prioritized Approach Milestones'!F50=""),IF('Prioritized Approach Milestones'!B50=3,"ERROR 2","N/A"),"CORRECT")</f>
        <v>CORRECT</v>
      </c>
      <c r="AE50" s="69" t="str">
        <f>IF(AND('Prioritized Approach Milestones'!C50="No",'Prioritized Approach Milestones'!F50=""),IF('Prioritized Approach Milestones'!B50=4,"ERROR 2","N/A"),"CORRECT")</f>
        <v>CORRECT</v>
      </c>
      <c r="AF50" s="69" t="str">
        <f>IF(AND('Prioritized Approach Milestones'!C50="No",'Prioritized Approach Milestones'!F50=""),IF('Prioritized Approach Milestones'!B50=5,"ERROR 2","N/A"),"CORRECT")</f>
        <v>CORRECT</v>
      </c>
      <c r="AG50" s="78" t="str">
        <f>IF(AND('Prioritized Approach Milestones'!C50="No",'Prioritized Approach Milestones'!F50=""),IF('Prioritized Approach Milestones'!B50=6,"ERROR 2","N/A"),"CORRECT")</f>
        <v>CORRECT</v>
      </c>
    </row>
    <row r="51" spans="1:33">
      <c r="A51" s="85">
        <f>COUNTIFS('Prioritized Approach Milestones'!B51,"1",'Prioritized Approach Milestones'!C51,"yes")</f>
        <v>0</v>
      </c>
      <c r="B51" s="90">
        <f>COUNTIFS('Prioritized Approach Milestones'!B51,"2",'Prioritized Approach Milestones'!C51,"yes")</f>
        <v>0</v>
      </c>
      <c r="C51" s="86">
        <f>COUNTIFS('Prioritized Approach Milestones'!B51,"3",'Prioritized Approach Milestones'!C51,"yes")</f>
        <v>0</v>
      </c>
      <c r="D51" s="87">
        <f>COUNTIFS('Prioritized Approach Milestones'!B51,"4",'Prioritized Approach Milestones'!C51,"yes")</f>
        <v>0</v>
      </c>
      <c r="E51" s="88">
        <f>COUNTIFS('Prioritized Approach Milestones'!B51,"5",'Prioritized Approach Milestones'!C51,"yes")</f>
        <v>0</v>
      </c>
      <c r="F51" s="89">
        <f>COUNTIFS('Prioritized Approach Milestones'!B51,"6",'Prioritized Approach Milestones'!C51,"yes")</f>
        <v>0</v>
      </c>
      <c r="G51" s="274">
        <f t="shared" si="2"/>
        <v>0</v>
      </c>
      <c r="H51" s="172">
        <f>COUNTIFS('Prioritized Approach Milestones'!B51,"1",'Prioritized Approach Milestones'!C51,"N/A")</f>
        <v>0</v>
      </c>
      <c r="I51" s="172">
        <f>COUNTIFS('Prioritized Approach Milestones'!B51,"2",'Prioritized Approach Milestones'!C51,"N/A")</f>
        <v>0</v>
      </c>
      <c r="J51" s="172">
        <f>COUNTIFS('Prioritized Approach Milestones'!B51,"3",'Prioritized Approach Milestones'!C51,"N/A")</f>
        <v>0</v>
      </c>
      <c r="K51" s="172">
        <f>COUNTIFS('Prioritized Approach Milestones'!B51,"4",'Prioritized Approach Milestones'!C51,"N/A")</f>
        <v>0</v>
      </c>
      <c r="L51" s="172">
        <f>COUNTIFS('Prioritized Approach Milestones'!B51,"5",'Prioritized Approach Milestones'!C51,"N/A")</f>
        <v>0</v>
      </c>
      <c r="M51" s="172">
        <f>COUNTIFS('Prioritized Approach Milestones'!B51,"6",'Prioritized Approach Milestones'!C51,"N/A")</f>
        <v>0</v>
      </c>
      <c r="N51" s="260">
        <f t="shared" si="1"/>
        <v>0</v>
      </c>
      <c r="O51" s="279"/>
      <c r="P51" s="75" t="str">
        <f>IF('Prioritized Approach Milestones'!$B51=1,'Prioritized Approach Milestones'!$F51,"")</f>
        <v/>
      </c>
      <c r="Q51" s="75" t="str">
        <f>IF('Prioritized Approach Milestones'!$B51=2,'Prioritized Approach Milestones'!$F51,"")</f>
        <v/>
      </c>
      <c r="R51" s="75" t="str">
        <f>IF('Prioritized Approach Milestones'!$B51=3,'Prioritized Approach Milestones'!$F51,"")</f>
        <v/>
      </c>
      <c r="S51" s="75" t="str">
        <f>IF('Prioritized Approach Milestones'!$B51=4,'Prioritized Approach Milestones'!$F51,"")</f>
        <v/>
      </c>
      <c r="T51" s="75">
        <f>IF('Prioritized Approach Milestones'!$B51=5,'Prioritized Approach Milestones'!$F51,"")</f>
        <v>0</v>
      </c>
      <c r="U51" s="76" t="str">
        <f>IF('Prioritized Approach Milestones'!$B51=6,'Prioritized Approach Milestones'!$F51,"")</f>
        <v/>
      </c>
      <c r="V51" s="77" t="str">
        <f>IF(AND('Prioritized Approach Milestones'!C51="Yes",'Prioritized Approach Milestones'!F51=""),"CORRECT",IF('Prioritized Approach Milestones'!C51="No","CORRECT",IF('Prioritized Approach Milestones'!B51=1,"ERROR 1","N/A")))</f>
        <v>N/A</v>
      </c>
      <c r="W51" s="77" t="str">
        <f>IF(AND('Prioritized Approach Milestones'!C51="Yes",'Prioritized Approach Milestones'!F51=""),"CORRECT",IF('Prioritized Approach Milestones'!C51="No","CORRECT",IF('Prioritized Approach Milestones'!B51=2,"ERROR 1","N/A")))</f>
        <v>N/A</v>
      </c>
      <c r="X51" s="77" t="str">
        <f>IF(AND('Prioritized Approach Milestones'!C51="Yes",'Prioritized Approach Milestones'!F51=""),"CORRECT",IF('Prioritized Approach Milestones'!C51="No","CORRECT",IF('Prioritized Approach Milestones'!B51=3,"ERROR 1","N/A")))</f>
        <v>N/A</v>
      </c>
      <c r="Y51" s="77" t="str">
        <f>IF(AND('Prioritized Approach Milestones'!C51="Yes",'Prioritized Approach Milestones'!F51=""),"CORRECT",IF('Prioritized Approach Milestones'!C51="No","CORRECT",IF('Prioritized Approach Milestones'!B51=4,"ERROR 1","N/A")))</f>
        <v>N/A</v>
      </c>
      <c r="Z51" s="77" t="str">
        <f>IF(AND('Prioritized Approach Milestones'!C51="Yes",'Prioritized Approach Milestones'!F51=""),"CORRECT",IF('Prioritized Approach Milestones'!C51="No","CORRECT",IF('Prioritized Approach Milestones'!B51=5,"ERROR 1","N/A")))</f>
        <v>ERROR 1</v>
      </c>
      <c r="AA51" s="77" t="str">
        <f>IF(AND('Prioritized Approach Milestones'!C51="Yes",'Prioritized Approach Milestones'!F51=""),"CORRECT",IF('Prioritized Approach Milestones'!C51="No","CORRECT",IF('Prioritized Approach Milestones'!B51=6,"ERROR 1","N/A")))</f>
        <v>N/A</v>
      </c>
      <c r="AB51" s="69" t="str">
        <f>IF(AND('Prioritized Approach Milestones'!C51="No",'Prioritized Approach Milestones'!F51=""),IF('Prioritized Approach Milestones'!B51=1,"ERROR 2","N/A"),"CORRECT")</f>
        <v>CORRECT</v>
      </c>
      <c r="AC51" s="69" t="str">
        <f>IF(AND('Prioritized Approach Milestones'!C51="No",'Prioritized Approach Milestones'!F51=""),IF('Prioritized Approach Milestones'!B51=2,"ERROR 2","N/A"),"CORRECT")</f>
        <v>CORRECT</v>
      </c>
      <c r="AD51" s="69" t="str">
        <f>IF(AND('Prioritized Approach Milestones'!C51="No",'Prioritized Approach Milestones'!F51=""),IF('Prioritized Approach Milestones'!B51=3,"ERROR 2","N/A"),"CORRECT")</f>
        <v>CORRECT</v>
      </c>
      <c r="AE51" s="69" t="str">
        <f>IF(AND('Prioritized Approach Milestones'!C51="No",'Prioritized Approach Milestones'!F51=""),IF('Prioritized Approach Milestones'!B51=4,"ERROR 2","N/A"),"CORRECT")</f>
        <v>CORRECT</v>
      </c>
      <c r="AF51" s="69" t="str">
        <f>IF(AND('Prioritized Approach Milestones'!C51="No",'Prioritized Approach Milestones'!F51=""),IF('Prioritized Approach Milestones'!B51=5,"ERROR 2","N/A"),"CORRECT")</f>
        <v>CORRECT</v>
      </c>
      <c r="AG51" s="78" t="str">
        <f>IF(AND('Prioritized Approach Milestones'!C51="No",'Prioritized Approach Milestones'!F51=""),IF('Prioritized Approach Milestones'!B51=6,"ERROR 2","N/A"),"CORRECT")</f>
        <v>CORRECT</v>
      </c>
    </row>
    <row r="52" spans="1:33">
      <c r="A52" s="85">
        <f>COUNTIFS('Prioritized Approach Milestones'!B52,"1",'Prioritized Approach Milestones'!C52,"yes")</f>
        <v>0</v>
      </c>
      <c r="B52" s="90">
        <f>COUNTIFS('Prioritized Approach Milestones'!B52,"2",'Prioritized Approach Milestones'!C52,"yes")</f>
        <v>0</v>
      </c>
      <c r="C52" s="86">
        <f>COUNTIFS('Prioritized Approach Milestones'!B52,"3",'Prioritized Approach Milestones'!C52,"yes")</f>
        <v>0</v>
      </c>
      <c r="D52" s="87">
        <f>COUNTIFS('Prioritized Approach Milestones'!B52,"4",'Prioritized Approach Milestones'!C52,"yes")</f>
        <v>0</v>
      </c>
      <c r="E52" s="88">
        <f>COUNTIFS('Prioritized Approach Milestones'!B52,"5",'Prioritized Approach Milestones'!C52,"yes")</f>
        <v>0</v>
      </c>
      <c r="F52" s="89">
        <f>COUNTIFS('Prioritized Approach Milestones'!B52,"6",'Prioritized Approach Milestones'!C52,"yes")</f>
        <v>0</v>
      </c>
      <c r="G52" s="274">
        <f t="shared" si="2"/>
        <v>0</v>
      </c>
      <c r="H52" s="172">
        <f>COUNTIFS('Prioritized Approach Milestones'!B52,"1",'Prioritized Approach Milestones'!C52,"N/A")</f>
        <v>0</v>
      </c>
      <c r="I52" s="172">
        <f>COUNTIFS('Prioritized Approach Milestones'!B52,"2",'Prioritized Approach Milestones'!C52,"N/A")</f>
        <v>0</v>
      </c>
      <c r="J52" s="172">
        <f>COUNTIFS('Prioritized Approach Milestones'!B52,"3",'Prioritized Approach Milestones'!C52,"N/A")</f>
        <v>0</v>
      </c>
      <c r="K52" s="172">
        <f>COUNTIFS('Prioritized Approach Milestones'!B52,"4",'Prioritized Approach Milestones'!C52,"N/A")</f>
        <v>0</v>
      </c>
      <c r="L52" s="172">
        <f>COUNTIFS('Prioritized Approach Milestones'!B52,"5",'Prioritized Approach Milestones'!C52,"N/A")</f>
        <v>0</v>
      </c>
      <c r="M52" s="172">
        <f>COUNTIFS('Prioritized Approach Milestones'!B52,"6",'Prioritized Approach Milestones'!C52,"N/A")</f>
        <v>0</v>
      </c>
      <c r="N52" s="260">
        <f t="shared" si="1"/>
        <v>0</v>
      </c>
      <c r="O52" s="279"/>
      <c r="P52" s="75" t="str">
        <f>IF('Prioritized Approach Milestones'!$B52=1,'Prioritized Approach Milestones'!$F52,"")</f>
        <v/>
      </c>
      <c r="Q52" s="75" t="str">
        <f>IF('Prioritized Approach Milestones'!$B52=2,'Prioritized Approach Milestones'!$F52,"")</f>
        <v/>
      </c>
      <c r="R52" s="75" t="str">
        <f>IF('Prioritized Approach Milestones'!$B52=3,'Prioritized Approach Milestones'!$F52,"")</f>
        <v/>
      </c>
      <c r="S52" s="75" t="str">
        <f>IF('Prioritized Approach Milestones'!$B52=4,'Prioritized Approach Milestones'!$F52,"")</f>
        <v/>
      </c>
      <c r="T52" s="75">
        <f>IF('Prioritized Approach Milestones'!$B52=5,'Prioritized Approach Milestones'!$F52,"")</f>
        <v>0</v>
      </c>
      <c r="U52" s="76" t="str">
        <f>IF('Prioritized Approach Milestones'!$B52=6,'Prioritized Approach Milestones'!$F52,"")</f>
        <v/>
      </c>
      <c r="V52" s="77" t="str">
        <f>IF(AND('Prioritized Approach Milestones'!C52="Yes",'Prioritized Approach Milestones'!F52=""),"CORRECT",IF('Prioritized Approach Milestones'!C52="No","CORRECT",IF('Prioritized Approach Milestones'!B52=1,"ERROR 1","N/A")))</f>
        <v>N/A</v>
      </c>
      <c r="W52" s="77" t="str">
        <f>IF(AND('Prioritized Approach Milestones'!C52="Yes",'Prioritized Approach Milestones'!F52=""),"CORRECT",IF('Prioritized Approach Milestones'!C52="No","CORRECT",IF('Prioritized Approach Milestones'!B52=2,"ERROR 1","N/A")))</f>
        <v>N/A</v>
      </c>
      <c r="X52" s="77" t="str">
        <f>IF(AND('Prioritized Approach Milestones'!C52="Yes",'Prioritized Approach Milestones'!F52=""),"CORRECT",IF('Prioritized Approach Milestones'!C52="No","CORRECT",IF('Prioritized Approach Milestones'!B52=3,"ERROR 1","N/A")))</f>
        <v>N/A</v>
      </c>
      <c r="Y52" s="77" t="str">
        <f>IF(AND('Prioritized Approach Milestones'!C52="Yes",'Prioritized Approach Milestones'!F52=""),"CORRECT",IF('Prioritized Approach Milestones'!C52="No","CORRECT",IF('Prioritized Approach Milestones'!B52=4,"ERROR 1","N/A")))</f>
        <v>N/A</v>
      </c>
      <c r="Z52" s="77" t="str">
        <f>IF(AND('Prioritized Approach Milestones'!C52="Yes",'Prioritized Approach Milestones'!F52=""),"CORRECT",IF('Prioritized Approach Milestones'!C52="No","CORRECT",IF('Prioritized Approach Milestones'!B52=5,"ERROR 1","N/A")))</f>
        <v>ERROR 1</v>
      </c>
      <c r="AA52" s="77" t="str">
        <f>IF(AND('Prioritized Approach Milestones'!C52="Yes",'Prioritized Approach Milestones'!F52=""),"CORRECT",IF('Prioritized Approach Milestones'!C52="No","CORRECT",IF('Prioritized Approach Milestones'!B52=6,"ERROR 1","N/A")))</f>
        <v>N/A</v>
      </c>
      <c r="AB52" s="69" t="str">
        <f>IF(AND('Prioritized Approach Milestones'!C52="No",'Prioritized Approach Milestones'!F52=""),IF('Prioritized Approach Milestones'!B52=1,"ERROR 2","N/A"),"CORRECT")</f>
        <v>CORRECT</v>
      </c>
      <c r="AC52" s="69" t="str">
        <f>IF(AND('Prioritized Approach Milestones'!C52="No",'Prioritized Approach Milestones'!F52=""),IF('Prioritized Approach Milestones'!B52=2,"ERROR 2","N/A"),"CORRECT")</f>
        <v>CORRECT</v>
      </c>
      <c r="AD52" s="69" t="str">
        <f>IF(AND('Prioritized Approach Milestones'!C52="No",'Prioritized Approach Milestones'!F52=""),IF('Prioritized Approach Milestones'!B52=3,"ERROR 2","N/A"),"CORRECT")</f>
        <v>CORRECT</v>
      </c>
      <c r="AE52" s="69" t="str">
        <f>IF(AND('Prioritized Approach Milestones'!C52="No",'Prioritized Approach Milestones'!F52=""),IF('Prioritized Approach Milestones'!B52=4,"ERROR 2","N/A"),"CORRECT")</f>
        <v>CORRECT</v>
      </c>
      <c r="AF52" s="69" t="str">
        <f>IF(AND('Prioritized Approach Milestones'!C52="No",'Prioritized Approach Milestones'!F52=""),IF('Prioritized Approach Milestones'!B52=5,"ERROR 2","N/A"),"CORRECT")</f>
        <v>CORRECT</v>
      </c>
      <c r="AG52" s="78" t="str">
        <f>IF(AND('Prioritized Approach Milestones'!C52="No",'Prioritized Approach Milestones'!F52=""),IF('Prioritized Approach Milestones'!B52=6,"ERROR 2","N/A"),"CORRECT")</f>
        <v>CORRECT</v>
      </c>
    </row>
    <row r="53" spans="1:33">
      <c r="A53" s="85">
        <f>COUNTIFS('Prioritized Approach Milestones'!B53,"1",'Prioritized Approach Milestones'!C53,"yes")</f>
        <v>0</v>
      </c>
      <c r="B53" s="90">
        <f>COUNTIFS('Prioritized Approach Milestones'!B53,"2",'Prioritized Approach Milestones'!C53,"yes")</f>
        <v>0</v>
      </c>
      <c r="C53" s="86">
        <f>COUNTIFS('Prioritized Approach Milestones'!B53,"3",'Prioritized Approach Milestones'!C53,"yes")</f>
        <v>0</v>
      </c>
      <c r="D53" s="87">
        <f>COUNTIFS('Prioritized Approach Milestones'!B53,"4",'Prioritized Approach Milestones'!C53,"yes")</f>
        <v>0</v>
      </c>
      <c r="E53" s="88">
        <f>COUNTIFS('Prioritized Approach Milestones'!B53,"5",'Prioritized Approach Milestones'!C53,"yes")</f>
        <v>0</v>
      </c>
      <c r="F53" s="89">
        <f>COUNTIFS('Prioritized Approach Milestones'!B53,"6",'Prioritized Approach Milestones'!C53,"yes")</f>
        <v>0</v>
      </c>
      <c r="G53" s="274">
        <f t="shared" si="2"/>
        <v>0</v>
      </c>
      <c r="H53" s="172">
        <f>COUNTIFS('Prioritized Approach Milestones'!B53,"1",'Prioritized Approach Milestones'!C53,"N/A")</f>
        <v>0</v>
      </c>
      <c r="I53" s="172">
        <f>COUNTIFS('Prioritized Approach Milestones'!B53,"2",'Prioritized Approach Milestones'!C53,"N/A")</f>
        <v>0</v>
      </c>
      <c r="J53" s="172">
        <f>COUNTIFS('Prioritized Approach Milestones'!B53,"3",'Prioritized Approach Milestones'!C53,"N/A")</f>
        <v>0</v>
      </c>
      <c r="K53" s="172">
        <f>COUNTIFS('Prioritized Approach Milestones'!B53,"4",'Prioritized Approach Milestones'!C53,"N/A")</f>
        <v>0</v>
      </c>
      <c r="L53" s="172">
        <f>COUNTIFS('Prioritized Approach Milestones'!B53,"5",'Prioritized Approach Milestones'!C53,"N/A")</f>
        <v>0</v>
      </c>
      <c r="M53" s="172">
        <f>COUNTIFS('Prioritized Approach Milestones'!B53,"6",'Prioritized Approach Milestones'!C53,"N/A")</f>
        <v>0</v>
      </c>
      <c r="N53" s="260">
        <f t="shared" si="1"/>
        <v>0</v>
      </c>
      <c r="O53" s="279"/>
      <c r="P53" s="75" t="str">
        <f>IF('Prioritized Approach Milestones'!$B53=1,'Prioritized Approach Milestones'!$F53,"")</f>
        <v/>
      </c>
      <c r="Q53" s="75" t="str">
        <f>IF('Prioritized Approach Milestones'!$B53=2,'Prioritized Approach Milestones'!$F53,"")</f>
        <v/>
      </c>
      <c r="R53" s="75" t="str">
        <f>IF('Prioritized Approach Milestones'!$B53=3,'Prioritized Approach Milestones'!$F53,"")</f>
        <v/>
      </c>
      <c r="S53" s="75" t="str">
        <f>IF('Prioritized Approach Milestones'!$B53=4,'Prioritized Approach Milestones'!$F53,"")</f>
        <v/>
      </c>
      <c r="T53" s="75" t="str">
        <f>IF('Prioritized Approach Milestones'!$B53=5,'Prioritized Approach Milestones'!$F53,"")</f>
        <v/>
      </c>
      <c r="U53" s="76" t="str">
        <f>IF('Prioritized Approach Milestones'!$B53=6,'Prioritized Approach Milestones'!$F53,"")</f>
        <v/>
      </c>
      <c r="V53" s="77" t="str">
        <f>IF(AND('Prioritized Approach Milestones'!C53="Yes",'Prioritized Approach Milestones'!F53=""),"CORRECT",IF('Prioritized Approach Milestones'!C53="No","CORRECT",IF('Prioritized Approach Milestones'!B53=1,"ERROR 1","N/A")))</f>
        <v>N/A</v>
      </c>
      <c r="W53" s="77" t="str">
        <f>IF(AND('Prioritized Approach Milestones'!C53="Yes",'Prioritized Approach Milestones'!F53=""),"CORRECT",IF('Prioritized Approach Milestones'!C53="No","CORRECT",IF('Prioritized Approach Milestones'!B53=2,"ERROR 1","N/A")))</f>
        <v>N/A</v>
      </c>
      <c r="X53" s="77" t="str">
        <f>IF(AND('Prioritized Approach Milestones'!C53="Yes",'Prioritized Approach Milestones'!F53=""),"CORRECT",IF('Prioritized Approach Milestones'!C53="No","CORRECT",IF('Prioritized Approach Milestones'!B53=3,"ERROR 1","N/A")))</f>
        <v>N/A</v>
      </c>
      <c r="Y53" s="77" t="str">
        <f>IF(AND('Prioritized Approach Milestones'!C53="Yes",'Prioritized Approach Milestones'!F53=""),"CORRECT",IF('Prioritized Approach Milestones'!C53="No","CORRECT",IF('Prioritized Approach Milestones'!B53=4,"ERROR 1","N/A")))</f>
        <v>N/A</v>
      </c>
      <c r="Z53" s="77" t="str">
        <f>IF(AND('Prioritized Approach Milestones'!C53="Yes",'Prioritized Approach Milestones'!F53=""),"CORRECT",IF('Prioritized Approach Milestones'!C53="No","CORRECT",IF('Prioritized Approach Milestones'!B53=5,"ERROR 1","N/A")))</f>
        <v>N/A</v>
      </c>
      <c r="AA53" s="77" t="str">
        <f>IF(AND('Prioritized Approach Milestones'!C53="Yes",'Prioritized Approach Milestones'!F53=""),"CORRECT",IF('Prioritized Approach Milestones'!C53="No","CORRECT",IF('Prioritized Approach Milestones'!B53=6,"ERROR 1","N/A")))</f>
        <v>N/A</v>
      </c>
      <c r="AB53" s="69" t="str">
        <f>IF(AND('Prioritized Approach Milestones'!C53="No",'Prioritized Approach Milestones'!F53=""),IF('Prioritized Approach Milestones'!B53=1,"ERROR 2","N/A"),"CORRECT")</f>
        <v>CORRECT</v>
      </c>
      <c r="AC53" s="69" t="str">
        <f>IF(AND('Prioritized Approach Milestones'!C53="No",'Prioritized Approach Milestones'!F53=""),IF('Prioritized Approach Milestones'!B53=2,"ERROR 2","N/A"),"CORRECT")</f>
        <v>CORRECT</v>
      </c>
      <c r="AD53" s="69" t="str">
        <f>IF(AND('Prioritized Approach Milestones'!C53="No",'Prioritized Approach Milestones'!F53=""),IF('Prioritized Approach Milestones'!B53=3,"ERROR 2","N/A"),"CORRECT")</f>
        <v>CORRECT</v>
      </c>
      <c r="AE53" s="69" t="str">
        <f>IF(AND('Prioritized Approach Milestones'!C53="No",'Prioritized Approach Milestones'!F53=""),IF('Prioritized Approach Milestones'!B53=4,"ERROR 2","N/A"),"CORRECT")</f>
        <v>CORRECT</v>
      </c>
      <c r="AF53" s="69" t="str">
        <f>IF(AND('Prioritized Approach Milestones'!C53="No",'Prioritized Approach Milestones'!F53=""),IF('Prioritized Approach Milestones'!B53=5,"ERROR 2","N/A"),"CORRECT")</f>
        <v>CORRECT</v>
      </c>
      <c r="AG53" s="78" t="str">
        <f>IF(AND('Prioritized Approach Milestones'!C53="No",'Prioritized Approach Milestones'!F53=""),IF('Prioritized Approach Milestones'!B53=6,"ERROR 2","N/A"),"CORRECT")</f>
        <v>CORRECT</v>
      </c>
    </row>
    <row r="54" spans="1:33">
      <c r="A54" s="85">
        <f>COUNTIFS('Prioritized Approach Milestones'!B54,"1",'Prioritized Approach Milestones'!C54,"yes")</f>
        <v>0</v>
      </c>
      <c r="B54" s="90">
        <f>COUNTIFS('Prioritized Approach Milestones'!B54,"2",'Prioritized Approach Milestones'!C54,"yes")</f>
        <v>0</v>
      </c>
      <c r="C54" s="86">
        <f>COUNTIFS('Prioritized Approach Milestones'!B54,"3",'Prioritized Approach Milestones'!C54,"yes")</f>
        <v>0</v>
      </c>
      <c r="D54" s="87">
        <f>COUNTIFS('Prioritized Approach Milestones'!B54,"4",'Prioritized Approach Milestones'!C54,"yes")</f>
        <v>0</v>
      </c>
      <c r="E54" s="88">
        <f>COUNTIFS('Prioritized Approach Milestones'!B54,"5",'Prioritized Approach Milestones'!C54,"yes")</f>
        <v>0</v>
      </c>
      <c r="F54" s="89">
        <f>COUNTIFS('Prioritized Approach Milestones'!B54,"6",'Prioritized Approach Milestones'!C54,"yes")</f>
        <v>0</v>
      </c>
      <c r="G54" s="274">
        <f t="shared" si="2"/>
        <v>0</v>
      </c>
      <c r="H54" s="172">
        <f>COUNTIFS('Prioritized Approach Milestones'!B54,"1",'Prioritized Approach Milestones'!C54,"N/A")</f>
        <v>0</v>
      </c>
      <c r="I54" s="172">
        <f>COUNTIFS('Prioritized Approach Milestones'!B54,"2",'Prioritized Approach Milestones'!C54,"N/A")</f>
        <v>0</v>
      </c>
      <c r="J54" s="172">
        <f>COUNTIFS('Prioritized Approach Milestones'!B54,"3",'Prioritized Approach Milestones'!C54,"N/A")</f>
        <v>0</v>
      </c>
      <c r="K54" s="172">
        <f>COUNTIFS('Prioritized Approach Milestones'!B54,"4",'Prioritized Approach Milestones'!C54,"N/A")</f>
        <v>0</v>
      </c>
      <c r="L54" s="172">
        <f>COUNTIFS('Prioritized Approach Milestones'!B54,"5",'Prioritized Approach Milestones'!C54,"N/A")</f>
        <v>0</v>
      </c>
      <c r="M54" s="172">
        <f>COUNTIFS('Prioritized Approach Milestones'!B54,"6",'Prioritized Approach Milestones'!C54,"N/A")</f>
        <v>0</v>
      </c>
      <c r="N54" s="260">
        <f t="shared" si="1"/>
        <v>0</v>
      </c>
      <c r="O54" s="279"/>
      <c r="P54" s="75" t="str">
        <f>IF('Prioritized Approach Milestones'!$B54=1,'Prioritized Approach Milestones'!$F54,"")</f>
        <v/>
      </c>
      <c r="Q54" s="75" t="str">
        <f>IF('Prioritized Approach Milestones'!$B54=2,'Prioritized Approach Milestones'!$F54,"")</f>
        <v/>
      </c>
      <c r="R54" s="75" t="str">
        <f>IF('Prioritized Approach Milestones'!$B54=3,'Prioritized Approach Milestones'!$F54,"")</f>
        <v/>
      </c>
      <c r="S54" s="75" t="str">
        <f>IF('Prioritized Approach Milestones'!$B54=4,'Prioritized Approach Milestones'!$F54,"")</f>
        <v/>
      </c>
      <c r="T54" s="75">
        <f>IF('Prioritized Approach Milestones'!$B54=5,'Prioritized Approach Milestones'!$F54,"")</f>
        <v>0</v>
      </c>
      <c r="U54" s="76" t="str">
        <f>IF('Prioritized Approach Milestones'!$B54=6,'Prioritized Approach Milestones'!$F54,"")</f>
        <v/>
      </c>
      <c r="V54" s="77" t="str">
        <f>IF(AND('Prioritized Approach Milestones'!C54="Yes",'Prioritized Approach Milestones'!F54=""),"CORRECT",IF('Prioritized Approach Milestones'!C54="No","CORRECT",IF('Prioritized Approach Milestones'!B54=1,"ERROR 1","N/A")))</f>
        <v>N/A</v>
      </c>
      <c r="W54" s="77" t="str">
        <f>IF(AND('Prioritized Approach Milestones'!C54="Yes",'Prioritized Approach Milestones'!F54=""),"CORRECT",IF('Prioritized Approach Milestones'!C54="No","CORRECT",IF('Prioritized Approach Milestones'!B54=2,"ERROR 1","N/A")))</f>
        <v>N/A</v>
      </c>
      <c r="X54" s="77" t="str">
        <f>IF(AND('Prioritized Approach Milestones'!C54="Yes",'Prioritized Approach Milestones'!F54=""),"CORRECT",IF('Prioritized Approach Milestones'!C54="No","CORRECT",IF('Prioritized Approach Milestones'!B54=3,"ERROR 1","N/A")))</f>
        <v>N/A</v>
      </c>
      <c r="Y54" s="77" t="str">
        <f>IF(AND('Prioritized Approach Milestones'!C54="Yes",'Prioritized Approach Milestones'!F54=""),"CORRECT",IF('Prioritized Approach Milestones'!C54="No","CORRECT",IF('Prioritized Approach Milestones'!B54=4,"ERROR 1","N/A")))</f>
        <v>N/A</v>
      </c>
      <c r="Z54" s="77" t="str">
        <f>IF(AND('Prioritized Approach Milestones'!C54="Yes",'Prioritized Approach Milestones'!F54=""),"CORRECT",IF('Prioritized Approach Milestones'!C54="No","CORRECT",IF('Prioritized Approach Milestones'!B54=5,"ERROR 1","N/A")))</f>
        <v>ERROR 1</v>
      </c>
      <c r="AA54" s="77" t="str">
        <f>IF(AND('Prioritized Approach Milestones'!C54="Yes",'Prioritized Approach Milestones'!F54=""),"CORRECT",IF('Prioritized Approach Milestones'!C54="No","CORRECT",IF('Prioritized Approach Milestones'!B54=6,"ERROR 1","N/A")))</f>
        <v>N/A</v>
      </c>
      <c r="AB54" s="69" t="str">
        <f>IF(AND('Prioritized Approach Milestones'!C54="No",'Prioritized Approach Milestones'!F54=""),IF('Prioritized Approach Milestones'!B54=1,"ERROR 2","N/A"),"CORRECT")</f>
        <v>CORRECT</v>
      </c>
      <c r="AC54" s="69" t="str">
        <f>IF(AND('Prioritized Approach Milestones'!C54="No",'Prioritized Approach Milestones'!F54=""),IF('Prioritized Approach Milestones'!B54=2,"ERROR 2","N/A"),"CORRECT")</f>
        <v>CORRECT</v>
      </c>
      <c r="AD54" s="69" t="str">
        <f>IF(AND('Prioritized Approach Milestones'!C54="No",'Prioritized Approach Milestones'!F54=""),IF('Prioritized Approach Milestones'!B54=3,"ERROR 2","N/A"),"CORRECT")</f>
        <v>CORRECT</v>
      </c>
      <c r="AE54" s="69" t="str">
        <f>IF(AND('Prioritized Approach Milestones'!C54="No",'Prioritized Approach Milestones'!F54=""),IF('Prioritized Approach Milestones'!B54=4,"ERROR 2","N/A"),"CORRECT")</f>
        <v>CORRECT</v>
      </c>
      <c r="AF54" s="69" t="str">
        <f>IF(AND('Prioritized Approach Milestones'!C54="No",'Prioritized Approach Milestones'!F54=""),IF('Prioritized Approach Milestones'!B54=5,"ERROR 2","N/A"),"CORRECT")</f>
        <v>CORRECT</v>
      </c>
      <c r="AG54" s="78" t="str">
        <f>IF(AND('Prioritized Approach Milestones'!C54="No",'Prioritized Approach Milestones'!F54=""),IF('Prioritized Approach Milestones'!B54=6,"ERROR 2","N/A"),"CORRECT")</f>
        <v>CORRECT</v>
      </c>
    </row>
    <row r="55" spans="1:33">
      <c r="A55" s="85">
        <f>COUNTIFS('Prioritized Approach Milestones'!B55,"1",'Prioritized Approach Milestones'!C55,"yes")</f>
        <v>0</v>
      </c>
      <c r="B55" s="90">
        <f>COUNTIFS('Prioritized Approach Milestones'!B55,"2",'Prioritized Approach Milestones'!C55,"yes")</f>
        <v>0</v>
      </c>
      <c r="C55" s="86">
        <f>COUNTIFS('Prioritized Approach Milestones'!B55,"3",'Prioritized Approach Milestones'!C55,"yes")</f>
        <v>0</v>
      </c>
      <c r="D55" s="87">
        <f>COUNTIFS('Prioritized Approach Milestones'!B55,"4",'Prioritized Approach Milestones'!C55,"yes")</f>
        <v>0</v>
      </c>
      <c r="E55" s="88">
        <f>COUNTIFS('Prioritized Approach Milestones'!B55,"5",'Prioritized Approach Milestones'!C55,"yes")</f>
        <v>0</v>
      </c>
      <c r="F55" s="89">
        <f>COUNTIFS('Prioritized Approach Milestones'!B55,"6",'Prioritized Approach Milestones'!C55,"yes")</f>
        <v>0</v>
      </c>
      <c r="G55" s="274">
        <f t="shared" si="2"/>
        <v>0</v>
      </c>
      <c r="H55" s="172">
        <f>COUNTIFS('Prioritized Approach Milestones'!B55,"1",'Prioritized Approach Milestones'!C55,"N/A")</f>
        <v>0</v>
      </c>
      <c r="I55" s="172">
        <f>COUNTIFS('Prioritized Approach Milestones'!B55,"2",'Prioritized Approach Milestones'!C55,"N/A")</f>
        <v>0</v>
      </c>
      <c r="J55" s="172">
        <f>COUNTIFS('Prioritized Approach Milestones'!B55,"3",'Prioritized Approach Milestones'!C55,"N/A")</f>
        <v>0</v>
      </c>
      <c r="K55" s="172">
        <f>COUNTIFS('Prioritized Approach Milestones'!B55,"4",'Prioritized Approach Milestones'!C55,"N/A")</f>
        <v>0</v>
      </c>
      <c r="L55" s="172">
        <f>COUNTIFS('Prioritized Approach Milestones'!B55,"5",'Prioritized Approach Milestones'!C55,"N/A")</f>
        <v>0</v>
      </c>
      <c r="M55" s="172">
        <f>COUNTIFS('Prioritized Approach Milestones'!B55,"6",'Prioritized Approach Milestones'!C55,"N/A")</f>
        <v>0</v>
      </c>
      <c r="N55" s="260">
        <f t="shared" si="1"/>
        <v>0</v>
      </c>
      <c r="O55" s="279"/>
      <c r="P55" s="75" t="str">
        <f>IF('Prioritized Approach Milestones'!$B55=1,'Prioritized Approach Milestones'!$F55,"")</f>
        <v/>
      </c>
      <c r="Q55" s="75" t="str">
        <f>IF('Prioritized Approach Milestones'!$B55=2,'Prioritized Approach Milestones'!$F55,"")</f>
        <v/>
      </c>
      <c r="R55" s="75" t="str">
        <f>IF('Prioritized Approach Milestones'!$B55=3,'Prioritized Approach Milestones'!$F55,"")</f>
        <v/>
      </c>
      <c r="S55" s="75" t="str">
        <f>IF('Prioritized Approach Milestones'!$B55=4,'Prioritized Approach Milestones'!$F55,"")</f>
        <v/>
      </c>
      <c r="T55" s="75">
        <f>IF('Prioritized Approach Milestones'!$B55=5,'Prioritized Approach Milestones'!$F55,"")</f>
        <v>0</v>
      </c>
      <c r="U55" s="76" t="str">
        <f>IF('Prioritized Approach Milestones'!$B55=6,'Prioritized Approach Milestones'!$F55,"")</f>
        <v/>
      </c>
      <c r="V55" s="77" t="str">
        <f>IF(AND('Prioritized Approach Milestones'!C55="Yes",'Prioritized Approach Milestones'!F55=""),"CORRECT",IF('Prioritized Approach Milestones'!C55="No","CORRECT",IF('Prioritized Approach Milestones'!B55=1,"ERROR 1","N/A")))</f>
        <v>N/A</v>
      </c>
      <c r="W55" s="77" t="str">
        <f>IF(AND('Prioritized Approach Milestones'!C55="Yes",'Prioritized Approach Milestones'!F55=""),"CORRECT",IF('Prioritized Approach Milestones'!C55="No","CORRECT",IF('Prioritized Approach Milestones'!B55=2,"ERROR 1","N/A")))</f>
        <v>N/A</v>
      </c>
      <c r="X55" s="77" t="str">
        <f>IF(AND('Prioritized Approach Milestones'!C55="Yes",'Prioritized Approach Milestones'!F55=""),"CORRECT",IF('Prioritized Approach Milestones'!C55="No","CORRECT",IF('Prioritized Approach Milestones'!B55=3,"ERROR 1","N/A")))</f>
        <v>N/A</v>
      </c>
      <c r="Y55" s="77" t="str">
        <f>IF(AND('Prioritized Approach Milestones'!C55="Yes",'Prioritized Approach Milestones'!F55=""),"CORRECT",IF('Prioritized Approach Milestones'!C55="No","CORRECT",IF('Prioritized Approach Milestones'!B55=4,"ERROR 1","N/A")))</f>
        <v>N/A</v>
      </c>
      <c r="Z55" s="77" t="str">
        <f>IF(AND('Prioritized Approach Milestones'!C55="Yes",'Prioritized Approach Milestones'!F55=""),"CORRECT",IF('Prioritized Approach Milestones'!C55="No","CORRECT",IF('Prioritized Approach Milestones'!B55=5,"ERROR 1","N/A")))</f>
        <v>ERROR 1</v>
      </c>
      <c r="AA55" s="77" t="str">
        <f>IF(AND('Prioritized Approach Milestones'!C55="Yes",'Prioritized Approach Milestones'!F55=""),"CORRECT",IF('Prioritized Approach Milestones'!C55="No","CORRECT",IF('Prioritized Approach Milestones'!B55=6,"ERROR 1","N/A")))</f>
        <v>N/A</v>
      </c>
      <c r="AB55" s="69" t="str">
        <f>IF(AND('Prioritized Approach Milestones'!C55="No",'Prioritized Approach Milestones'!F55=""),IF('Prioritized Approach Milestones'!B55=1,"ERROR 2","N/A"),"CORRECT")</f>
        <v>CORRECT</v>
      </c>
      <c r="AC55" s="69" t="str">
        <f>IF(AND('Prioritized Approach Milestones'!C55="No",'Prioritized Approach Milestones'!F55=""),IF('Prioritized Approach Milestones'!B55=2,"ERROR 2","N/A"),"CORRECT")</f>
        <v>CORRECT</v>
      </c>
      <c r="AD55" s="69" t="str">
        <f>IF(AND('Prioritized Approach Milestones'!C55="No",'Prioritized Approach Milestones'!F55=""),IF('Prioritized Approach Milestones'!B55=3,"ERROR 2","N/A"),"CORRECT")</f>
        <v>CORRECT</v>
      </c>
      <c r="AE55" s="69" t="str">
        <f>IF(AND('Prioritized Approach Milestones'!C55="No",'Prioritized Approach Milestones'!F55=""),IF('Prioritized Approach Milestones'!B55=4,"ERROR 2","N/A"),"CORRECT")</f>
        <v>CORRECT</v>
      </c>
      <c r="AF55" s="69" t="str">
        <f>IF(AND('Prioritized Approach Milestones'!C55="No",'Prioritized Approach Milestones'!F55=""),IF('Prioritized Approach Milestones'!B55=5,"ERROR 2","N/A"),"CORRECT")</f>
        <v>CORRECT</v>
      </c>
      <c r="AG55" s="78" t="str">
        <f>IF(AND('Prioritized Approach Milestones'!C55="No",'Prioritized Approach Milestones'!F55=""),IF('Prioritized Approach Milestones'!B55=6,"ERROR 2","N/A"),"CORRECT")</f>
        <v>CORRECT</v>
      </c>
    </row>
    <row r="56" spans="1:33">
      <c r="A56" s="85">
        <f>COUNTIFS('Prioritized Approach Milestones'!B56,"1",'Prioritized Approach Milestones'!C56,"yes")</f>
        <v>0</v>
      </c>
      <c r="B56" s="90">
        <f>COUNTIFS('Prioritized Approach Milestones'!B56,"2",'Prioritized Approach Milestones'!C56,"yes")</f>
        <v>0</v>
      </c>
      <c r="C56" s="86">
        <f>COUNTIFS('Prioritized Approach Milestones'!B56,"3",'Prioritized Approach Milestones'!C56,"yes")</f>
        <v>0</v>
      </c>
      <c r="D56" s="87">
        <f>COUNTIFS('Prioritized Approach Milestones'!B56,"4",'Prioritized Approach Milestones'!C56,"yes")</f>
        <v>0</v>
      </c>
      <c r="E56" s="88">
        <f>COUNTIFS('Prioritized Approach Milestones'!B56,"5",'Prioritized Approach Milestones'!C56,"yes")</f>
        <v>0</v>
      </c>
      <c r="F56" s="89">
        <f>COUNTIFS('Prioritized Approach Milestones'!B56,"6",'Prioritized Approach Milestones'!C56,"yes")</f>
        <v>0</v>
      </c>
      <c r="G56" s="274">
        <f t="shared" si="2"/>
        <v>0</v>
      </c>
      <c r="H56" s="172">
        <f>COUNTIFS('Prioritized Approach Milestones'!B56,"1",'Prioritized Approach Milestones'!C56,"N/A")</f>
        <v>0</v>
      </c>
      <c r="I56" s="172">
        <f>COUNTIFS('Prioritized Approach Milestones'!B56,"2",'Prioritized Approach Milestones'!C56,"N/A")</f>
        <v>0</v>
      </c>
      <c r="J56" s="172">
        <f>COUNTIFS('Prioritized Approach Milestones'!B56,"3",'Prioritized Approach Milestones'!C56,"N/A")</f>
        <v>0</v>
      </c>
      <c r="K56" s="172">
        <f>COUNTIFS('Prioritized Approach Milestones'!B56,"4",'Prioritized Approach Milestones'!C56,"N/A")</f>
        <v>0</v>
      </c>
      <c r="L56" s="172">
        <f>COUNTIFS('Prioritized Approach Milestones'!B56,"5",'Prioritized Approach Milestones'!C56,"N/A")</f>
        <v>0</v>
      </c>
      <c r="M56" s="172">
        <f>COUNTIFS('Prioritized Approach Milestones'!B56,"6",'Prioritized Approach Milestones'!C56,"N/A")</f>
        <v>0</v>
      </c>
      <c r="N56" s="260">
        <f t="shared" si="1"/>
        <v>0</v>
      </c>
      <c r="O56" s="279"/>
      <c r="P56" s="75" t="str">
        <f>IF('Prioritized Approach Milestones'!$B56=1,'Prioritized Approach Milestones'!$F56,"")</f>
        <v/>
      </c>
      <c r="Q56" s="75" t="str">
        <f>IF('Prioritized Approach Milestones'!$B56=2,'Prioritized Approach Milestones'!$F56,"")</f>
        <v/>
      </c>
      <c r="R56" s="75" t="str">
        <f>IF('Prioritized Approach Milestones'!$B56=3,'Prioritized Approach Milestones'!$F56,"")</f>
        <v/>
      </c>
      <c r="S56" s="75" t="str">
        <f>IF('Prioritized Approach Milestones'!$B56=4,'Prioritized Approach Milestones'!$F56,"")</f>
        <v/>
      </c>
      <c r="T56" s="75">
        <f>IF('Prioritized Approach Milestones'!$B56=5,'Prioritized Approach Milestones'!$F56,"")</f>
        <v>0</v>
      </c>
      <c r="U56" s="76" t="str">
        <f>IF('Prioritized Approach Milestones'!$B56=6,'Prioritized Approach Milestones'!$F56,"")</f>
        <v/>
      </c>
      <c r="V56" s="77" t="str">
        <f>IF(AND('Prioritized Approach Milestones'!C56="Yes",'Prioritized Approach Milestones'!F56=""),"CORRECT",IF('Prioritized Approach Milestones'!C56="No","CORRECT",IF('Prioritized Approach Milestones'!B56=1,"ERROR 1","N/A")))</f>
        <v>N/A</v>
      </c>
      <c r="W56" s="77" t="str">
        <f>IF(AND('Prioritized Approach Milestones'!C56="Yes",'Prioritized Approach Milestones'!F56=""),"CORRECT",IF('Prioritized Approach Milestones'!C56="No","CORRECT",IF('Prioritized Approach Milestones'!B56=2,"ERROR 1","N/A")))</f>
        <v>N/A</v>
      </c>
      <c r="X56" s="77" t="str">
        <f>IF(AND('Prioritized Approach Milestones'!C56="Yes",'Prioritized Approach Milestones'!F56=""),"CORRECT",IF('Prioritized Approach Milestones'!C56="No","CORRECT",IF('Prioritized Approach Milestones'!B56=3,"ERROR 1","N/A")))</f>
        <v>N/A</v>
      </c>
      <c r="Y56" s="77" t="str">
        <f>IF(AND('Prioritized Approach Milestones'!C56="Yes",'Prioritized Approach Milestones'!F56=""),"CORRECT",IF('Prioritized Approach Milestones'!C56="No","CORRECT",IF('Prioritized Approach Milestones'!B56=4,"ERROR 1","N/A")))</f>
        <v>N/A</v>
      </c>
      <c r="Z56" s="77" t="str">
        <f>IF(AND('Prioritized Approach Milestones'!C56="Yes",'Prioritized Approach Milestones'!F56=""),"CORRECT",IF('Prioritized Approach Milestones'!C56="No","CORRECT",IF('Prioritized Approach Milestones'!B56=5,"ERROR 1","N/A")))</f>
        <v>ERROR 1</v>
      </c>
      <c r="AA56" s="77" t="str">
        <f>IF(AND('Prioritized Approach Milestones'!C56="Yes",'Prioritized Approach Milestones'!F56=""),"CORRECT",IF('Prioritized Approach Milestones'!C56="No","CORRECT",IF('Prioritized Approach Milestones'!B56=6,"ERROR 1","N/A")))</f>
        <v>N/A</v>
      </c>
      <c r="AB56" s="69" t="str">
        <f>IF(AND('Prioritized Approach Milestones'!C56="No",'Prioritized Approach Milestones'!F56=""),IF('Prioritized Approach Milestones'!B56=1,"ERROR 2","N/A"),"CORRECT")</f>
        <v>CORRECT</v>
      </c>
      <c r="AC56" s="69" t="str">
        <f>IF(AND('Prioritized Approach Milestones'!C56="No",'Prioritized Approach Milestones'!F56=""),IF('Prioritized Approach Milestones'!B56=2,"ERROR 2","N/A"),"CORRECT")</f>
        <v>CORRECT</v>
      </c>
      <c r="AD56" s="69" t="str">
        <f>IF(AND('Prioritized Approach Milestones'!C56="No",'Prioritized Approach Milestones'!F56=""),IF('Prioritized Approach Milestones'!B56=3,"ERROR 2","N/A"),"CORRECT")</f>
        <v>CORRECT</v>
      </c>
      <c r="AE56" s="69" t="str">
        <f>IF(AND('Prioritized Approach Milestones'!C56="No",'Prioritized Approach Milestones'!F56=""),IF('Prioritized Approach Milestones'!B56=4,"ERROR 2","N/A"),"CORRECT")</f>
        <v>CORRECT</v>
      </c>
      <c r="AF56" s="69" t="str">
        <f>IF(AND('Prioritized Approach Milestones'!C56="No",'Prioritized Approach Milestones'!F56=""),IF('Prioritized Approach Milestones'!B56=5,"ERROR 2","N/A"),"CORRECT")</f>
        <v>CORRECT</v>
      </c>
      <c r="AG56" s="78" t="str">
        <f>IF(AND('Prioritized Approach Milestones'!C56="No",'Prioritized Approach Milestones'!F56=""),IF('Prioritized Approach Milestones'!B56=6,"ERROR 2","N/A"),"CORRECT")</f>
        <v>CORRECT</v>
      </c>
    </row>
    <row r="57" spans="1:33">
      <c r="A57" s="85">
        <f>COUNTIFS('Prioritized Approach Milestones'!B57,"1",'Prioritized Approach Milestones'!C57,"yes")</f>
        <v>0</v>
      </c>
      <c r="B57" s="90">
        <f>COUNTIFS('Prioritized Approach Milestones'!B57,"2",'Prioritized Approach Milestones'!C57,"yes")</f>
        <v>0</v>
      </c>
      <c r="C57" s="86">
        <f>COUNTIFS('Prioritized Approach Milestones'!B57,"3",'Prioritized Approach Milestones'!C57,"yes")</f>
        <v>0</v>
      </c>
      <c r="D57" s="87">
        <f>COUNTIFS('Prioritized Approach Milestones'!B57,"4",'Prioritized Approach Milestones'!C57,"yes")</f>
        <v>0</v>
      </c>
      <c r="E57" s="88">
        <f>COUNTIFS('Prioritized Approach Milestones'!B57,"5",'Prioritized Approach Milestones'!C57,"yes")</f>
        <v>0</v>
      </c>
      <c r="F57" s="89">
        <f>COUNTIFS('Prioritized Approach Milestones'!B57,"6",'Prioritized Approach Milestones'!C57,"yes")</f>
        <v>0</v>
      </c>
      <c r="G57" s="274">
        <f t="shared" si="2"/>
        <v>0</v>
      </c>
      <c r="H57" s="172">
        <f>COUNTIFS('Prioritized Approach Milestones'!B57,"1",'Prioritized Approach Milestones'!C57,"N/A")</f>
        <v>0</v>
      </c>
      <c r="I57" s="172">
        <f>COUNTIFS('Prioritized Approach Milestones'!B57,"2",'Prioritized Approach Milestones'!C57,"N/A")</f>
        <v>0</v>
      </c>
      <c r="J57" s="172">
        <f>COUNTIFS('Prioritized Approach Milestones'!B57,"3",'Prioritized Approach Milestones'!C57,"N/A")</f>
        <v>0</v>
      </c>
      <c r="K57" s="172">
        <f>COUNTIFS('Prioritized Approach Milestones'!B57,"4",'Prioritized Approach Milestones'!C57,"N/A")</f>
        <v>0</v>
      </c>
      <c r="L57" s="172">
        <f>COUNTIFS('Prioritized Approach Milestones'!B57,"5",'Prioritized Approach Milestones'!C57,"N/A")</f>
        <v>0</v>
      </c>
      <c r="M57" s="172">
        <f>COUNTIFS('Prioritized Approach Milestones'!B57,"6",'Prioritized Approach Milestones'!C57,"N/A")</f>
        <v>0</v>
      </c>
      <c r="N57" s="260">
        <f t="shared" si="1"/>
        <v>0</v>
      </c>
      <c r="O57" s="279"/>
      <c r="P57" s="75" t="str">
        <f>IF('Prioritized Approach Milestones'!$B57=1,'Prioritized Approach Milestones'!$F57,"")</f>
        <v/>
      </c>
      <c r="Q57" s="75" t="str">
        <f>IF('Prioritized Approach Milestones'!$B57=2,'Prioritized Approach Milestones'!$F57,"")</f>
        <v/>
      </c>
      <c r="R57" s="75" t="str">
        <f>IF('Prioritized Approach Milestones'!$B57=3,'Prioritized Approach Milestones'!$F57,"")</f>
        <v/>
      </c>
      <c r="S57" s="75" t="str">
        <f>IF('Prioritized Approach Milestones'!$B57=4,'Prioritized Approach Milestones'!$F57,"")</f>
        <v/>
      </c>
      <c r="T57" s="75">
        <f>IF('Prioritized Approach Milestones'!$B57=5,'Prioritized Approach Milestones'!$F57,"")</f>
        <v>0</v>
      </c>
      <c r="U57" s="76" t="str">
        <f>IF('Prioritized Approach Milestones'!$B57=6,'Prioritized Approach Milestones'!$F57,"")</f>
        <v/>
      </c>
      <c r="V57" s="77" t="str">
        <f>IF(AND('Prioritized Approach Milestones'!C57="Yes",'Prioritized Approach Milestones'!F57=""),"CORRECT",IF('Prioritized Approach Milestones'!C57="No","CORRECT",IF('Prioritized Approach Milestones'!B57=1,"ERROR 1","N/A")))</f>
        <v>N/A</v>
      </c>
      <c r="W57" s="77" t="str">
        <f>IF(AND('Prioritized Approach Milestones'!C57="Yes",'Prioritized Approach Milestones'!F57=""),"CORRECT",IF('Prioritized Approach Milestones'!C57="No","CORRECT",IF('Prioritized Approach Milestones'!B57=2,"ERROR 1","N/A")))</f>
        <v>N/A</v>
      </c>
      <c r="X57" s="77" t="str">
        <f>IF(AND('Prioritized Approach Milestones'!C57="Yes",'Prioritized Approach Milestones'!F57=""),"CORRECT",IF('Prioritized Approach Milestones'!C57="No","CORRECT",IF('Prioritized Approach Milestones'!B57=3,"ERROR 1","N/A")))</f>
        <v>N/A</v>
      </c>
      <c r="Y57" s="77" t="str">
        <f>IF(AND('Prioritized Approach Milestones'!C57="Yes",'Prioritized Approach Milestones'!F57=""),"CORRECT",IF('Prioritized Approach Milestones'!C57="No","CORRECT",IF('Prioritized Approach Milestones'!B57=4,"ERROR 1","N/A")))</f>
        <v>N/A</v>
      </c>
      <c r="Z57" s="77" t="str">
        <f>IF(AND('Prioritized Approach Milestones'!C57="Yes",'Prioritized Approach Milestones'!F57=""),"CORRECT",IF('Prioritized Approach Milestones'!C57="No","CORRECT",IF('Prioritized Approach Milestones'!B57=5,"ERROR 1","N/A")))</f>
        <v>ERROR 1</v>
      </c>
      <c r="AA57" s="77" t="str">
        <f>IF(AND('Prioritized Approach Milestones'!C57="Yes",'Prioritized Approach Milestones'!F57=""),"CORRECT",IF('Prioritized Approach Milestones'!C57="No","CORRECT",IF('Prioritized Approach Milestones'!B57=6,"ERROR 1","N/A")))</f>
        <v>N/A</v>
      </c>
      <c r="AB57" s="69" t="str">
        <f>IF(AND('Prioritized Approach Milestones'!C57="No",'Prioritized Approach Milestones'!F57=""),IF('Prioritized Approach Milestones'!B57=1,"ERROR 2","N/A"),"CORRECT")</f>
        <v>CORRECT</v>
      </c>
      <c r="AC57" s="69" t="str">
        <f>IF(AND('Prioritized Approach Milestones'!C57="No",'Prioritized Approach Milestones'!F57=""),IF('Prioritized Approach Milestones'!B57=2,"ERROR 2","N/A"),"CORRECT")</f>
        <v>CORRECT</v>
      </c>
      <c r="AD57" s="69" t="str">
        <f>IF(AND('Prioritized Approach Milestones'!C57="No",'Prioritized Approach Milestones'!F57=""),IF('Prioritized Approach Milestones'!B57=3,"ERROR 2","N/A"),"CORRECT")</f>
        <v>CORRECT</v>
      </c>
      <c r="AE57" s="69" t="str">
        <f>IF(AND('Prioritized Approach Milestones'!C57="No",'Prioritized Approach Milestones'!F57=""),IF('Prioritized Approach Milestones'!B57=4,"ERROR 2","N/A"),"CORRECT")</f>
        <v>CORRECT</v>
      </c>
      <c r="AF57" s="69" t="str">
        <f>IF(AND('Prioritized Approach Milestones'!C57="No",'Prioritized Approach Milestones'!F57=""),IF('Prioritized Approach Milestones'!B57=5,"ERROR 2","N/A"),"CORRECT")</f>
        <v>CORRECT</v>
      </c>
      <c r="AG57" s="78" t="str">
        <f>IF(AND('Prioritized Approach Milestones'!C57="No",'Prioritized Approach Milestones'!F57=""),IF('Prioritized Approach Milestones'!B57=6,"ERROR 2","N/A"),"CORRECT")</f>
        <v>CORRECT</v>
      </c>
    </row>
    <row r="58" spans="1:33">
      <c r="A58" s="85">
        <f>COUNTIFS('Prioritized Approach Milestones'!B58,"1",'Prioritized Approach Milestones'!C58,"yes")</f>
        <v>0</v>
      </c>
      <c r="B58" s="90">
        <f>COUNTIFS('Prioritized Approach Milestones'!B58,"2",'Prioritized Approach Milestones'!C58,"yes")</f>
        <v>0</v>
      </c>
      <c r="C58" s="86">
        <f>COUNTIFS('Prioritized Approach Milestones'!B58,"3",'Prioritized Approach Milestones'!C58,"yes")</f>
        <v>0</v>
      </c>
      <c r="D58" s="87">
        <f>COUNTIFS('Prioritized Approach Milestones'!B58,"4",'Prioritized Approach Milestones'!C58,"yes")</f>
        <v>0</v>
      </c>
      <c r="E58" s="88">
        <f>COUNTIFS('Prioritized Approach Milestones'!B58,"5",'Prioritized Approach Milestones'!C58,"yes")</f>
        <v>0</v>
      </c>
      <c r="F58" s="89">
        <f>COUNTIFS('Prioritized Approach Milestones'!B58,"6",'Prioritized Approach Milestones'!C58,"yes")</f>
        <v>0</v>
      </c>
      <c r="G58" s="274">
        <f t="shared" si="2"/>
        <v>0</v>
      </c>
      <c r="H58" s="172">
        <f>COUNTIFS('Prioritized Approach Milestones'!B58,"1",'Prioritized Approach Milestones'!C58,"N/A")</f>
        <v>0</v>
      </c>
      <c r="I58" s="172">
        <f>COUNTIFS('Prioritized Approach Milestones'!B58,"2",'Prioritized Approach Milestones'!C58,"N/A")</f>
        <v>0</v>
      </c>
      <c r="J58" s="172">
        <f>COUNTIFS('Prioritized Approach Milestones'!B58,"3",'Prioritized Approach Milestones'!C58,"N/A")</f>
        <v>0</v>
      </c>
      <c r="K58" s="172">
        <f>COUNTIFS('Prioritized Approach Milestones'!B58,"4",'Prioritized Approach Milestones'!C58,"N/A")</f>
        <v>0</v>
      </c>
      <c r="L58" s="172">
        <f>COUNTIFS('Prioritized Approach Milestones'!B58,"5",'Prioritized Approach Milestones'!C58,"N/A")</f>
        <v>0</v>
      </c>
      <c r="M58" s="172">
        <f>COUNTIFS('Prioritized Approach Milestones'!B58,"6",'Prioritized Approach Milestones'!C58,"N/A")</f>
        <v>0</v>
      </c>
      <c r="N58" s="260">
        <f t="shared" si="1"/>
        <v>0</v>
      </c>
      <c r="O58" s="279"/>
      <c r="P58" s="75" t="str">
        <f>IF('Prioritized Approach Milestones'!$B58=1,'Prioritized Approach Milestones'!$F58,"")</f>
        <v/>
      </c>
      <c r="Q58" s="75" t="str">
        <f>IF('Prioritized Approach Milestones'!$B58=2,'Prioritized Approach Milestones'!$F58,"")</f>
        <v/>
      </c>
      <c r="R58" s="75" t="str">
        <f>IF('Prioritized Approach Milestones'!$B58=3,'Prioritized Approach Milestones'!$F58,"")</f>
        <v/>
      </c>
      <c r="S58" s="75" t="str">
        <f>IF('Prioritized Approach Milestones'!$B58=4,'Prioritized Approach Milestones'!$F58,"")</f>
        <v/>
      </c>
      <c r="T58" s="75">
        <f>IF('Prioritized Approach Milestones'!$B58=5,'Prioritized Approach Milestones'!$F58,"")</f>
        <v>0</v>
      </c>
      <c r="U58" s="76" t="str">
        <f>IF('Prioritized Approach Milestones'!$B58=6,'Prioritized Approach Milestones'!$F58,"")</f>
        <v/>
      </c>
      <c r="V58" s="77" t="str">
        <f>IF(AND('Prioritized Approach Milestones'!C58="Yes",'Prioritized Approach Milestones'!F58=""),"CORRECT",IF('Prioritized Approach Milestones'!C58="No","CORRECT",IF('Prioritized Approach Milestones'!B58=1,"ERROR 1","N/A")))</f>
        <v>N/A</v>
      </c>
      <c r="W58" s="77" t="str">
        <f>IF(AND('Prioritized Approach Milestones'!C58="Yes",'Prioritized Approach Milestones'!F58=""),"CORRECT",IF('Prioritized Approach Milestones'!C58="No","CORRECT",IF('Prioritized Approach Milestones'!B58=2,"ERROR 1","N/A")))</f>
        <v>N/A</v>
      </c>
      <c r="X58" s="77" t="str">
        <f>IF(AND('Prioritized Approach Milestones'!C58="Yes",'Prioritized Approach Milestones'!F58=""),"CORRECT",IF('Prioritized Approach Milestones'!C58="No","CORRECT",IF('Prioritized Approach Milestones'!B58=3,"ERROR 1","N/A")))</f>
        <v>N/A</v>
      </c>
      <c r="Y58" s="77" t="str">
        <f>IF(AND('Prioritized Approach Milestones'!C58="Yes",'Prioritized Approach Milestones'!F58=""),"CORRECT",IF('Prioritized Approach Milestones'!C58="No","CORRECT",IF('Prioritized Approach Milestones'!B58=4,"ERROR 1","N/A")))</f>
        <v>N/A</v>
      </c>
      <c r="Z58" s="77" t="str">
        <f>IF(AND('Prioritized Approach Milestones'!C58="Yes",'Prioritized Approach Milestones'!F58=""),"CORRECT",IF('Prioritized Approach Milestones'!C58="No","CORRECT",IF('Prioritized Approach Milestones'!B58=5,"ERROR 1","N/A")))</f>
        <v>ERROR 1</v>
      </c>
      <c r="AA58" s="77" t="str">
        <f>IF(AND('Prioritized Approach Milestones'!C58="Yes",'Prioritized Approach Milestones'!F58=""),"CORRECT",IF('Prioritized Approach Milestones'!C58="No","CORRECT",IF('Prioritized Approach Milestones'!B58=6,"ERROR 1","N/A")))</f>
        <v>N/A</v>
      </c>
      <c r="AB58" s="69" t="str">
        <f>IF(AND('Prioritized Approach Milestones'!C58="No",'Prioritized Approach Milestones'!F58=""),IF('Prioritized Approach Milestones'!B58=1,"ERROR 2","N/A"),"CORRECT")</f>
        <v>CORRECT</v>
      </c>
      <c r="AC58" s="69" t="str">
        <f>IF(AND('Prioritized Approach Milestones'!C58="No",'Prioritized Approach Milestones'!F58=""),IF('Prioritized Approach Milestones'!B58=2,"ERROR 2","N/A"),"CORRECT")</f>
        <v>CORRECT</v>
      </c>
      <c r="AD58" s="69" t="str">
        <f>IF(AND('Prioritized Approach Milestones'!C58="No",'Prioritized Approach Milestones'!F58=""),IF('Prioritized Approach Milestones'!B58=3,"ERROR 2","N/A"),"CORRECT")</f>
        <v>CORRECT</v>
      </c>
      <c r="AE58" s="69" t="str">
        <f>IF(AND('Prioritized Approach Milestones'!C58="No",'Prioritized Approach Milestones'!F58=""),IF('Prioritized Approach Milestones'!B58=4,"ERROR 2","N/A"),"CORRECT")</f>
        <v>CORRECT</v>
      </c>
      <c r="AF58" s="69" t="str">
        <f>IF(AND('Prioritized Approach Milestones'!C58="No",'Prioritized Approach Milestones'!F58=""),IF('Prioritized Approach Milestones'!B58=5,"ERROR 2","N/A"),"CORRECT")</f>
        <v>CORRECT</v>
      </c>
      <c r="AG58" s="78" t="str">
        <f>IF(AND('Prioritized Approach Milestones'!C58="No",'Prioritized Approach Milestones'!F58=""),IF('Prioritized Approach Milestones'!B58=6,"ERROR 2","N/A"),"CORRECT")</f>
        <v>CORRECT</v>
      </c>
    </row>
    <row r="59" spans="1:33">
      <c r="A59" s="85">
        <f>COUNTIFS('Prioritized Approach Milestones'!B59,"1",'Prioritized Approach Milestones'!C59,"yes")</f>
        <v>0</v>
      </c>
      <c r="B59" s="90">
        <f>COUNTIFS('Prioritized Approach Milestones'!B59,"2",'Prioritized Approach Milestones'!C59,"yes")</f>
        <v>0</v>
      </c>
      <c r="C59" s="86">
        <f>COUNTIFS('Prioritized Approach Milestones'!B59,"3",'Prioritized Approach Milestones'!C59,"yes")</f>
        <v>0</v>
      </c>
      <c r="D59" s="87">
        <f>COUNTIFS('Prioritized Approach Milestones'!B59,"4",'Prioritized Approach Milestones'!C59,"yes")</f>
        <v>0</v>
      </c>
      <c r="E59" s="88">
        <f>COUNTIFS('Prioritized Approach Milestones'!B59,"5",'Prioritized Approach Milestones'!C59,"yes")</f>
        <v>0</v>
      </c>
      <c r="F59" s="89">
        <f>COUNTIFS('Prioritized Approach Milestones'!B59,"6",'Prioritized Approach Milestones'!C59,"yes")</f>
        <v>0</v>
      </c>
      <c r="G59" s="274">
        <f t="shared" si="2"/>
        <v>0</v>
      </c>
      <c r="H59" s="172">
        <f>COUNTIFS('Prioritized Approach Milestones'!B59,"1",'Prioritized Approach Milestones'!C59,"N/A")</f>
        <v>0</v>
      </c>
      <c r="I59" s="172">
        <f>COUNTIFS('Prioritized Approach Milestones'!B59,"2",'Prioritized Approach Milestones'!C59,"N/A")</f>
        <v>0</v>
      </c>
      <c r="J59" s="172">
        <f>COUNTIFS('Prioritized Approach Milestones'!B59,"3",'Prioritized Approach Milestones'!C59,"N/A")</f>
        <v>0</v>
      </c>
      <c r="K59" s="172">
        <f>COUNTIFS('Prioritized Approach Milestones'!B59,"4",'Prioritized Approach Milestones'!C59,"N/A")</f>
        <v>0</v>
      </c>
      <c r="L59" s="172">
        <f>COUNTIFS('Prioritized Approach Milestones'!B59,"5",'Prioritized Approach Milestones'!C59,"N/A")</f>
        <v>0</v>
      </c>
      <c r="M59" s="172">
        <f>COUNTIFS('Prioritized Approach Milestones'!B59,"6",'Prioritized Approach Milestones'!C59,"N/A")</f>
        <v>0</v>
      </c>
      <c r="N59" s="260">
        <f t="shared" si="1"/>
        <v>0</v>
      </c>
      <c r="O59" s="279"/>
      <c r="P59" s="75" t="str">
        <f>IF('Prioritized Approach Milestones'!$B59=1,'Prioritized Approach Milestones'!$F59,"")</f>
        <v/>
      </c>
      <c r="Q59" s="75" t="str">
        <f>IF('Prioritized Approach Milestones'!$B59=2,'Prioritized Approach Milestones'!$F59,"")</f>
        <v/>
      </c>
      <c r="R59" s="75" t="str">
        <f>IF('Prioritized Approach Milestones'!$B59=3,'Prioritized Approach Milestones'!$F59,"")</f>
        <v/>
      </c>
      <c r="S59" s="75" t="str">
        <f>IF('Prioritized Approach Milestones'!$B59=4,'Prioritized Approach Milestones'!$F59,"")</f>
        <v/>
      </c>
      <c r="T59" s="75">
        <f>IF('Prioritized Approach Milestones'!$B59=5,'Prioritized Approach Milestones'!$F59,"")</f>
        <v>0</v>
      </c>
      <c r="U59" s="76" t="str">
        <f>IF('Prioritized Approach Milestones'!$B59=6,'Prioritized Approach Milestones'!$F59,"")</f>
        <v/>
      </c>
      <c r="V59" s="77" t="str">
        <f>IF(AND('Prioritized Approach Milestones'!C59="Yes",'Prioritized Approach Milestones'!F59=""),"CORRECT",IF('Prioritized Approach Milestones'!C59="No","CORRECT",IF('Prioritized Approach Milestones'!B59=1,"ERROR 1","N/A")))</f>
        <v>N/A</v>
      </c>
      <c r="W59" s="77" t="str">
        <f>IF(AND('Prioritized Approach Milestones'!C59="Yes",'Prioritized Approach Milestones'!F59=""),"CORRECT",IF('Prioritized Approach Milestones'!C59="No","CORRECT",IF('Prioritized Approach Milestones'!B59=2,"ERROR 1","N/A")))</f>
        <v>N/A</v>
      </c>
      <c r="X59" s="77" t="str">
        <f>IF(AND('Prioritized Approach Milestones'!C59="Yes",'Prioritized Approach Milestones'!F59=""),"CORRECT",IF('Prioritized Approach Milestones'!C59="No","CORRECT",IF('Prioritized Approach Milestones'!B59=3,"ERROR 1","N/A")))</f>
        <v>N/A</v>
      </c>
      <c r="Y59" s="77" t="str">
        <f>IF(AND('Prioritized Approach Milestones'!C59="Yes",'Prioritized Approach Milestones'!F59=""),"CORRECT",IF('Prioritized Approach Milestones'!C59="No","CORRECT",IF('Prioritized Approach Milestones'!B59=4,"ERROR 1","N/A")))</f>
        <v>N/A</v>
      </c>
      <c r="Z59" s="77" t="str">
        <f>IF(AND('Prioritized Approach Milestones'!C59="Yes",'Prioritized Approach Milestones'!F59=""),"CORRECT",IF('Prioritized Approach Milestones'!C59="No","CORRECT",IF('Prioritized Approach Milestones'!B59=5,"ERROR 1","N/A")))</f>
        <v>ERROR 1</v>
      </c>
      <c r="AA59" s="77" t="str">
        <f>IF(AND('Prioritized Approach Milestones'!C59="Yes",'Prioritized Approach Milestones'!F59=""),"CORRECT",IF('Prioritized Approach Milestones'!C59="No","CORRECT",IF('Prioritized Approach Milestones'!B59=6,"ERROR 1","N/A")))</f>
        <v>N/A</v>
      </c>
      <c r="AB59" s="69" t="str">
        <f>IF(AND('Prioritized Approach Milestones'!C59="No",'Prioritized Approach Milestones'!F59=""),IF('Prioritized Approach Milestones'!B59=1,"ERROR 2","N/A"),"CORRECT")</f>
        <v>CORRECT</v>
      </c>
      <c r="AC59" s="69" t="str">
        <f>IF(AND('Prioritized Approach Milestones'!C59="No",'Prioritized Approach Milestones'!F59=""),IF('Prioritized Approach Milestones'!B59=2,"ERROR 2","N/A"),"CORRECT")</f>
        <v>CORRECT</v>
      </c>
      <c r="AD59" s="69" t="str">
        <f>IF(AND('Prioritized Approach Milestones'!C59="No",'Prioritized Approach Milestones'!F59=""),IF('Prioritized Approach Milestones'!B59=3,"ERROR 2","N/A"),"CORRECT")</f>
        <v>CORRECT</v>
      </c>
      <c r="AE59" s="69" t="str">
        <f>IF(AND('Prioritized Approach Milestones'!C59="No",'Prioritized Approach Milestones'!F59=""),IF('Prioritized Approach Milestones'!B59=4,"ERROR 2","N/A"),"CORRECT")</f>
        <v>CORRECT</v>
      </c>
      <c r="AF59" s="69" t="str">
        <f>IF(AND('Prioritized Approach Milestones'!C59="No",'Prioritized Approach Milestones'!F59=""),IF('Prioritized Approach Milestones'!B59=5,"ERROR 2","N/A"),"CORRECT")</f>
        <v>CORRECT</v>
      </c>
      <c r="AG59" s="78" t="str">
        <f>IF(AND('Prioritized Approach Milestones'!C59="No",'Prioritized Approach Milestones'!F59=""),IF('Prioritized Approach Milestones'!B59=6,"ERROR 2","N/A"),"CORRECT")</f>
        <v>CORRECT</v>
      </c>
    </row>
    <row r="60" spans="1:33">
      <c r="A60" s="85">
        <f>COUNTIFS('Prioritized Approach Milestones'!B60,"1",'Prioritized Approach Milestones'!C60,"yes")</f>
        <v>0</v>
      </c>
      <c r="B60" s="90">
        <f>COUNTIFS('Prioritized Approach Milestones'!B60,"2",'Prioritized Approach Milestones'!C60,"yes")</f>
        <v>0</v>
      </c>
      <c r="C60" s="86">
        <f>COUNTIFS('Prioritized Approach Milestones'!B60,"3",'Prioritized Approach Milestones'!C60,"yes")</f>
        <v>0</v>
      </c>
      <c r="D60" s="87">
        <f>COUNTIFS('Prioritized Approach Milestones'!B60,"4",'Prioritized Approach Milestones'!C60,"yes")</f>
        <v>0</v>
      </c>
      <c r="E60" s="88">
        <f>COUNTIFS('Prioritized Approach Milestones'!B60,"5",'Prioritized Approach Milestones'!C60,"yes")</f>
        <v>0</v>
      </c>
      <c r="F60" s="89">
        <f>COUNTIFS('Prioritized Approach Milestones'!B60,"6",'Prioritized Approach Milestones'!C60,"yes")</f>
        <v>0</v>
      </c>
      <c r="G60" s="274">
        <f t="shared" si="2"/>
        <v>0</v>
      </c>
      <c r="H60" s="172">
        <f>COUNTIFS('Prioritized Approach Milestones'!B60,"1",'Prioritized Approach Milestones'!C60,"N/A")</f>
        <v>0</v>
      </c>
      <c r="I60" s="172">
        <f>COUNTIFS('Prioritized Approach Milestones'!B60,"2",'Prioritized Approach Milestones'!C60,"N/A")</f>
        <v>0</v>
      </c>
      <c r="J60" s="172">
        <f>COUNTIFS('Prioritized Approach Milestones'!B60,"3",'Prioritized Approach Milestones'!C60,"N/A")</f>
        <v>0</v>
      </c>
      <c r="K60" s="172">
        <f>COUNTIFS('Prioritized Approach Milestones'!B60,"4",'Prioritized Approach Milestones'!C60,"N/A")</f>
        <v>0</v>
      </c>
      <c r="L60" s="172">
        <f>COUNTIFS('Prioritized Approach Milestones'!B60,"5",'Prioritized Approach Milestones'!C60,"N/A")</f>
        <v>0</v>
      </c>
      <c r="M60" s="172">
        <f>COUNTIFS('Prioritized Approach Milestones'!B60,"6",'Prioritized Approach Milestones'!C60,"N/A")</f>
        <v>0</v>
      </c>
      <c r="N60" s="260">
        <f t="shared" si="1"/>
        <v>0</v>
      </c>
      <c r="O60" s="279"/>
      <c r="P60" s="75" t="str">
        <f>IF('Prioritized Approach Milestones'!$B60=1,'Prioritized Approach Milestones'!$F60,"")</f>
        <v/>
      </c>
      <c r="Q60" s="75" t="str">
        <f>IF('Prioritized Approach Milestones'!$B60=2,'Prioritized Approach Milestones'!$F60,"")</f>
        <v/>
      </c>
      <c r="R60" s="75" t="str">
        <f>IF('Prioritized Approach Milestones'!$B60=3,'Prioritized Approach Milestones'!$F60,"")</f>
        <v/>
      </c>
      <c r="S60" s="75" t="str">
        <f>IF('Prioritized Approach Milestones'!$B60=4,'Prioritized Approach Milestones'!$F60,"")</f>
        <v/>
      </c>
      <c r="T60" s="75">
        <f>IF('Prioritized Approach Milestones'!$B60=5,'Prioritized Approach Milestones'!$F60,"")</f>
        <v>0</v>
      </c>
      <c r="U60" s="76" t="str">
        <f>IF('Prioritized Approach Milestones'!$B60=6,'Prioritized Approach Milestones'!$F60,"")</f>
        <v/>
      </c>
      <c r="V60" s="77" t="str">
        <f>IF(AND('Prioritized Approach Milestones'!C60="Yes",'Prioritized Approach Milestones'!F60=""),"CORRECT",IF('Prioritized Approach Milestones'!C60="No","CORRECT",IF('Prioritized Approach Milestones'!B60=1,"ERROR 1","N/A")))</f>
        <v>N/A</v>
      </c>
      <c r="W60" s="77" t="str">
        <f>IF(AND('Prioritized Approach Milestones'!C60="Yes",'Prioritized Approach Milestones'!F60=""),"CORRECT",IF('Prioritized Approach Milestones'!C60="No","CORRECT",IF('Prioritized Approach Milestones'!B60=2,"ERROR 1","N/A")))</f>
        <v>N/A</v>
      </c>
      <c r="X60" s="77" t="str">
        <f>IF(AND('Prioritized Approach Milestones'!C60="Yes",'Prioritized Approach Milestones'!F60=""),"CORRECT",IF('Prioritized Approach Milestones'!C60="No","CORRECT",IF('Prioritized Approach Milestones'!B60=3,"ERROR 1","N/A")))</f>
        <v>N/A</v>
      </c>
      <c r="Y60" s="77" t="str">
        <f>IF(AND('Prioritized Approach Milestones'!C60="Yes",'Prioritized Approach Milestones'!F60=""),"CORRECT",IF('Prioritized Approach Milestones'!C60="No","CORRECT",IF('Prioritized Approach Milestones'!B60=4,"ERROR 1","N/A")))</f>
        <v>N/A</v>
      </c>
      <c r="Z60" s="77" t="str">
        <f>IF(AND('Prioritized Approach Milestones'!C60="Yes",'Prioritized Approach Milestones'!F60=""),"CORRECT",IF('Prioritized Approach Milestones'!C60="No","CORRECT",IF('Prioritized Approach Milestones'!B60=5,"ERROR 1","N/A")))</f>
        <v>ERROR 1</v>
      </c>
      <c r="AA60" s="77" t="str">
        <f>IF(AND('Prioritized Approach Milestones'!C60="Yes",'Prioritized Approach Milestones'!F60=""),"CORRECT",IF('Prioritized Approach Milestones'!C60="No","CORRECT",IF('Prioritized Approach Milestones'!B60=6,"ERROR 1","N/A")))</f>
        <v>N/A</v>
      </c>
      <c r="AB60" s="69" t="str">
        <f>IF(AND('Prioritized Approach Milestones'!C60="No",'Prioritized Approach Milestones'!F60=""),IF('Prioritized Approach Milestones'!B60=1,"ERROR 2","N/A"),"CORRECT")</f>
        <v>CORRECT</v>
      </c>
      <c r="AC60" s="69" t="str">
        <f>IF(AND('Prioritized Approach Milestones'!C60="No",'Prioritized Approach Milestones'!F60=""),IF('Prioritized Approach Milestones'!B60=2,"ERROR 2","N/A"),"CORRECT")</f>
        <v>CORRECT</v>
      </c>
      <c r="AD60" s="69" t="str">
        <f>IF(AND('Prioritized Approach Milestones'!C60="No",'Prioritized Approach Milestones'!F60=""),IF('Prioritized Approach Milestones'!B60=3,"ERROR 2","N/A"),"CORRECT")</f>
        <v>CORRECT</v>
      </c>
      <c r="AE60" s="69" t="str">
        <f>IF(AND('Prioritized Approach Milestones'!C60="No",'Prioritized Approach Milestones'!F60=""),IF('Prioritized Approach Milestones'!B60=4,"ERROR 2","N/A"),"CORRECT")</f>
        <v>CORRECT</v>
      </c>
      <c r="AF60" s="69" t="str">
        <f>IF(AND('Prioritized Approach Milestones'!C60="No",'Prioritized Approach Milestones'!F60=""),IF('Prioritized Approach Milestones'!B60=5,"ERROR 2","N/A"),"CORRECT")</f>
        <v>CORRECT</v>
      </c>
      <c r="AG60" s="78" t="str">
        <f>IF(AND('Prioritized Approach Milestones'!C60="No",'Prioritized Approach Milestones'!F60=""),IF('Prioritized Approach Milestones'!B60=6,"ERROR 2","N/A"),"CORRECT")</f>
        <v>CORRECT</v>
      </c>
    </row>
    <row r="61" spans="1:33">
      <c r="A61" s="85">
        <f>COUNTIFS('Prioritized Approach Milestones'!B61,"1",'Prioritized Approach Milestones'!C61,"yes")</f>
        <v>0</v>
      </c>
      <c r="B61" s="90">
        <f>COUNTIFS('Prioritized Approach Milestones'!B61,"2",'Prioritized Approach Milestones'!C61,"yes")</f>
        <v>0</v>
      </c>
      <c r="C61" s="86">
        <f>COUNTIFS('Prioritized Approach Milestones'!B61,"3",'Prioritized Approach Milestones'!C61,"yes")</f>
        <v>0</v>
      </c>
      <c r="D61" s="87">
        <f>COUNTIFS('Prioritized Approach Milestones'!B61,"4",'Prioritized Approach Milestones'!C61,"yes")</f>
        <v>0</v>
      </c>
      <c r="E61" s="88">
        <f>COUNTIFS('Prioritized Approach Milestones'!B61,"5",'Prioritized Approach Milestones'!C61,"yes")</f>
        <v>0</v>
      </c>
      <c r="F61" s="89">
        <f>COUNTIFS('Prioritized Approach Milestones'!B61,"6",'Prioritized Approach Milestones'!C61,"yes")</f>
        <v>0</v>
      </c>
      <c r="G61" s="274">
        <f t="shared" si="2"/>
        <v>0</v>
      </c>
      <c r="H61" s="172">
        <f>COUNTIFS('Prioritized Approach Milestones'!B61,"1",'Prioritized Approach Milestones'!C61,"N/A")</f>
        <v>0</v>
      </c>
      <c r="I61" s="172">
        <f>COUNTIFS('Prioritized Approach Milestones'!B61,"2",'Prioritized Approach Milestones'!C61,"N/A")</f>
        <v>0</v>
      </c>
      <c r="J61" s="172">
        <f>COUNTIFS('Prioritized Approach Milestones'!B61,"3",'Prioritized Approach Milestones'!C61,"N/A")</f>
        <v>0</v>
      </c>
      <c r="K61" s="172">
        <f>COUNTIFS('Prioritized Approach Milestones'!B61,"4",'Prioritized Approach Milestones'!C61,"N/A")</f>
        <v>0</v>
      </c>
      <c r="L61" s="172">
        <f>COUNTIFS('Prioritized Approach Milestones'!B61,"5",'Prioritized Approach Milestones'!C61,"N/A")</f>
        <v>0</v>
      </c>
      <c r="M61" s="172">
        <f>COUNTIFS('Prioritized Approach Milestones'!B61,"6",'Prioritized Approach Milestones'!C61,"N/A")</f>
        <v>0</v>
      </c>
      <c r="N61" s="260">
        <f t="shared" si="1"/>
        <v>0</v>
      </c>
      <c r="O61" s="279"/>
      <c r="P61" s="75" t="str">
        <f>IF('Prioritized Approach Milestones'!$B61=1,'Prioritized Approach Milestones'!$F61,"")</f>
        <v/>
      </c>
      <c r="Q61" s="75" t="str">
        <f>IF('Prioritized Approach Milestones'!$B61=2,'Prioritized Approach Milestones'!$F61,"")</f>
        <v/>
      </c>
      <c r="R61" s="75" t="str">
        <f>IF('Prioritized Approach Milestones'!$B61=3,'Prioritized Approach Milestones'!$F61,"")</f>
        <v/>
      </c>
      <c r="S61" s="75" t="str">
        <f>IF('Prioritized Approach Milestones'!$B61=4,'Prioritized Approach Milestones'!$F61,"")</f>
        <v/>
      </c>
      <c r="T61" s="75">
        <f>IF('Prioritized Approach Milestones'!$B61=5,'Prioritized Approach Milestones'!$F61,"")</f>
        <v>0</v>
      </c>
      <c r="U61" s="76" t="str">
        <f>IF('Prioritized Approach Milestones'!$B61=6,'Prioritized Approach Milestones'!$F61,"")</f>
        <v/>
      </c>
      <c r="V61" s="77" t="str">
        <f>IF(AND('Prioritized Approach Milestones'!C61="Yes",'Prioritized Approach Milestones'!F61=""),"CORRECT",IF('Prioritized Approach Milestones'!C61="No","CORRECT",IF('Prioritized Approach Milestones'!B61=1,"ERROR 1","N/A")))</f>
        <v>N/A</v>
      </c>
      <c r="W61" s="77" t="str">
        <f>IF(AND('Prioritized Approach Milestones'!C61="Yes",'Prioritized Approach Milestones'!F61=""),"CORRECT",IF('Prioritized Approach Milestones'!C61="No","CORRECT",IF('Prioritized Approach Milestones'!B61=2,"ERROR 1","N/A")))</f>
        <v>N/A</v>
      </c>
      <c r="X61" s="77" t="str">
        <f>IF(AND('Prioritized Approach Milestones'!C61="Yes",'Prioritized Approach Milestones'!F61=""),"CORRECT",IF('Prioritized Approach Milestones'!C61="No","CORRECT",IF('Prioritized Approach Milestones'!B61=3,"ERROR 1","N/A")))</f>
        <v>N/A</v>
      </c>
      <c r="Y61" s="77" t="str">
        <f>IF(AND('Prioritized Approach Milestones'!C61="Yes",'Prioritized Approach Milestones'!F61=""),"CORRECT",IF('Prioritized Approach Milestones'!C61="No","CORRECT",IF('Prioritized Approach Milestones'!B61=4,"ERROR 1","N/A")))</f>
        <v>N/A</v>
      </c>
      <c r="Z61" s="77" t="str">
        <f>IF(AND('Prioritized Approach Milestones'!C61="Yes",'Prioritized Approach Milestones'!F61=""),"CORRECT",IF('Prioritized Approach Milestones'!C61="No","CORRECT",IF('Prioritized Approach Milestones'!B61=5,"ERROR 1","N/A")))</f>
        <v>ERROR 1</v>
      </c>
      <c r="AA61" s="77" t="str">
        <f>IF(AND('Prioritized Approach Milestones'!C61="Yes",'Prioritized Approach Milestones'!F61=""),"CORRECT",IF('Prioritized Approach Milestones'!C61="No","CORRECT",IF('Prioritized Approach Milestones'!B61=6,"ERROR 1","N/A")))</f>
        <v>N/A</v>
      </c>
      <c r="AB61" s="69" t="str">
        <f>IF(AND('Prioritized Approach Milestones'!C61="No",'Prioritized Approach Milestones'!F61=""),IF('Prioritized Approach Milestones'!B61=1,"ERROR 2","N/A"),"CORRECT")</f>
        <v>CORRECT</v>
      </c>
      <c r="AC61" s="69" t="str">
        <f>IF(AND('Prioritized Approach Milestones'!C61="No",'Prioritized Approach Milestones'!F61=""),IF('Prioritized Approach Milestones'!B61=2,"ERROR 2","N/A"),"CORRECT")</f>
        <v>CORRECT</v>
      </c>
      <c r="AD61" s="69" t="str">
        <f>IF(AND('Prioritized Approach Milestones'!C61="No",'Prioritized Approach Milestones'!F61=""),IF('Prioritized Approach Milestones'!B61=3,"ERROR 2","N/A"),"CORRECT")</f>
        <v>CORRECT</v>
      </c>
      <c r="AE61" s="69" t="str">
        <f>IF(AND('Prioritized Approach Milestones'!C61="No",'Prioritized Approach Milestones'!F61=""),IF('Prioritized Approach Milestones'!B61=4,"ERROR 2","N/A"),"CORRECT")</f>
        <v>CORRECT</v>
      </c>
      <c r="AF61" s="69" t="str">
        <f>IF(AND('Prioritized Approach Milestones'!C61="No",'Prioritized Approach Milestones'!F61=""),IF('Prioritized Approach Milestones'!B61=5,"ERROR 2","N/A"),"CORRECT")</f>
        <v>CORRECT</v>
      </c>
      <c r="AG61" s="78" t="str">
        <f>IF(AND('Prioritized Approach Milestones'!C61="No",'Prioritized Approach Milestones'!F61=""),IF('Prioritized Approach Milestones'!B61=6,"ERROR 2","N/A"),"CORRECT")</f>
        <v>CORRECT</v>
      </c>
    </row>
    <row r="62" spans="1:33">
      <c r="A62" s="85">
        <f>COUNTIFS('Prioritized Approach Milestones'!B62,"1",'Prioritized Approach Milestones'!C62,"yes")</f>
        <v>0</v>
      </c>
      <c r="B62" s="90">
        <f>COUNTIFS('Prioritized Approach Milestones'!B62,"2",'Prioritized Approach Milestones'!C62,"yes")</f>
        <v>0</v>
      </c>
      <c r="C62" s="86">
        <f>COUNTIFS('Prioritized Approach Milestones'!B62,"3",'Prioritized Approach Milestones'!C62,"yes")</f>
        <v>0</v>
      </c>
      <c r="D62" s="87">
        <f>COUNTIFS('Prioritized Approach Milestones'!B62,"4",'Prioritized Approach Milestones'!C62,"yes")</f>
        <v>0</v>
      </c>
      <c r="E62" s="88">
        <f>COUNTIFS('Prioritized Approach Milestones'!B62,"5",'Prioritized Approach Milestones'!C62,"yes")</f>
        <v>0</v>
      </c>
      <c r="F62" s="89">
        <f>COUNTIFS('Prioritized Approach Milestones'!B62,"6",'Prioritized Approach Milestones'!C62,"yes")</f>
        <v>0</v>
      </c>
      <c r="G62" s="274">
        <f t="shared" si="2"/>
        <v>0</v>
      </c>
      <c r="H62" s="172">
        <f>COUNTIFS('Prioritized Approach Milestones'!B62,"1",'Prioritized Approach Milestones'!C62,"N/A")</f>
        <v>0</v>
      </c>
      <c r="I62" s="172">
        <f>COUNTIFS('Prioritized Approach Milestones'!B62,"2",'Prioritized Approach Milestones'!C62,"N/A")</f>
        <v>0</v>
      </c>
      <c r="J62" s="172">
        <f>COUNTIFS('Prioritized Approach Milestones'!B62,"3",'Prioritized Approach Milestones'!C62,"N/A")</f>
        <v>0</v>
      </c>
      <c r="K62" s="172">
        <f>COUNTIFS('Prioritized Approach Milestones'!B62,"4",'Prioritized Approach Milestones'!C62,"N/A")</f>
        <v>0</v>
      </c>
      <c r="L62" s="172">
        <f>COUNTIFS('Prioritized Approach Milestones'!B62,"5",'Prioritized Approach Milestones'!C62,"N/A")</f>
        <v>0</v>
      </c>
      <c r="M62" s="172">
        <f>COUNTIFS('Prioritized Approach Milestones'!B62,"6",'Prioritized Approach Milestones'!C62,"N/A")</f>
        <v>0</v>
      </c>
      <c r="N62" s="260">
        <f t="shared" si="1"/>
        <v>0</v>
      </c>
      <c r="O62" s="279"/>
      <c r="P62" s="75" t="str">
        <f>IF('Prioritized Approach Milestones'!$B62=1,'Prioritized Approach Milestones'!$F62,"")</f>
        <v/>
      </c>
      <c r="Q62" s="75" t="str">
        <f>IF('Prioritized Approach Milestones'!$B62=2,'Prioritized Approach Milestones'!$F62,"")</f>
        <v/>
      </c>
      <c r="R62" s="75" t="str">
        <f>IF('Prioritized Approach Milestones'!$B62=3,'Prioritized Approach Milestones'!$F62,"")</f>
        <v/>
      </c>
      <c r="S62" s="75" t="str">
        <f>IF('Prioritized Approach Milestones'!$B62=4,'Prioritized Approach Milestones'!$F62,"")</f>
        <v/>
      </c>
      <c r="T62" s="75">
        <f>IF('Prioritized Approach Milestones'!$B62=5,'Prioritized Approach Milestones'!$F62,"")</f>
        <v>0</v>
      </c>
      <c r="U62" s="76" t="str">
        <f>IF('Prioritized Approach Milestones'!$B62=6,'Prioritized Approach Milestones'!$F62,"")</f>
        <v/>
      </c>
      <c r="V62" s="77" t="str">
        <f>IF(AND('Prioritized Approach Milestones'!C62="Yes",'Prioritized Approach Milestones'!F62=""),"CORRECT",IF('Prioritized Approach Milestones'!C62="No","CORRECT",IF('Prioritized Approach Milestones'!B62=1,"ERROR 1","N/A")))</f>
        <v>N/A</v>
      </c>
      <c r="W62" s="77" t="str">
        <f>IF(AND('Prioritized Approach Milestones'!C62="Yes",'Prioritized Approach Milestones'!F62=""),"CORRECT",IF('Prioritized Approach Milestones'!C62="No","CORRECT",IF('Prioritized Approach Milestones'!B62=2,"ERROR 1","N/A")))</f>
        <v>N/A</v>
      </c>
      <c r="X62" s="77" t="str">
        <f>IF(AND('Prioritized Approach Milestones'!C62="Yes",'Prioritized Approach Milestones'!F62=""),"CORRECT",IF('Prioritized Approach Milestones'!C62="No","CORRECT",IF('Prioritized Approach Milestones'!B62=3,"ERROR 1","N/A")))</f>
        <v>N/A</v>
      </c>
      <c r="Y62" s="77" t="str">
        <f>IF(AND('Prioritized Approach Milestones'!C62="Yes",'Prioritized Approach Milestones'!F62=""),"CORRECT",IF('Prioritized Approach Milestones'!C62="No","CORRECT",IF('Prioritized Approach Milestones'!B62=4,"ERROR 1","N/A")))</f>
        <v>N/A</v>
      </c>
      <c r="Z62" s="77" t="str">
        <f>IF(AND('Prioritized Approach Milestones'!C62="Yes",'Prioritized Approach Milestones'!F62=""),"CORRECT",IF('Prioritized Approach Milestones'!C62="No","CORRECT",IF('Prioritized Approach Milestones'!B62=5,"ERROR 1","N/A")))</f>
        <v>ERROR 1</v>
      </c>
      <c r="AA62" s="77" t="str">
        <f>IF(AND('Prioritized Approach Milestones'!C62="Yes",'Prioritized Approach Milestones'!F62=""),"CORRECT",IF('Prioritized Approach Milestones'!C62="No","CORRECT",IF('Prioritized Approach Milestones'!B62=6,"ERROR 1","N/A")))</f>
        <v>N/A</v>
      </c>
      <c r="AB62" s="69" t="str">
        <f>IF(AND('Prioritized Approach Milestones'!C62="No",'Prioritized Approach Milestones'!F62=""),IF('Prioritized Approach Milestones'!B62=1,"ERROR 2","N/A"),"CORRECT")</f>
        <v>CORRECT</v>
      </c>
      <c r="AC62" s="69" t="str">
        <f>IF(AND('Prioritized Approach Milestones'!C62="No",'Prioritized Approach Milestones'!F62=""),IF('Prioritized Approach Milestones'!B62=2,"ERROR 2","N/A"),"CORRECT")</f>
        <v>CORRECT</v>
      </c>
      <c r="AD62" s="69" t="str">
        <f>IF(AND('Prioritized Approach Milestones'!C62="No",'Prioritized Approach Milestones'!F62=""),IF('Prioritized Approach Milestones'!B62=3,"ERROR 2","N/A"),"CORRECT")</f>
        <v>CORRECT</v>
      </c>
      <c r="AE62" s="69" t="str">
        <f>IF(AND('Prioritized Approach Milestones'!C62="No",'Prioritized Approach Milestones'!F62=""),IF('Prioritized Approach Milestones'!B62=4,"ERROR 2","N/A"),"CORRECT")</f>
        <v>CORRECT</v>
      </c>
      <c r="AF62" s="69" t="str">
        <f>IF(AND('Prioritized Approach Milestones'!C62="No",'Prioritized Approach Milestones'!F62=""),IF('Prioritized Approach Milestones'!B62=5,"ERROR 2","N/A"),"CORRECT")</f>
        <v>CORRECT</v>
      </c>
      <c r="AG62" s="78" t="str">
        <f>IF(AND('Prioritized Approach Milestones'!C62="No",'Prioritized Approach Milestones'!F62=""),IF('Prioritized Approach Milestones'!B62=6,"ERROR 2","N/A"),"CORRECT")</f>
        <v>CORRECT</v>
      </c>
    </row>
    <row r="63" spans="1:33">
      <c r="A63" s="85">
        <f>COUNTIFS('Prioritized Approach Milestones'!B63,"1",'Prioritized Approach Milestones'!C63,"yes")</f>
        <v>0</v>
      </c>
      <c r="B63" s="90">
        <f>COUNTIFS('Prioritized Approach Milestones'!B63,"2",'Prioritized Approach Milestones'!C63,"yes")</f>
        <v>0</v>
      </c>
      <c r="C63" s="86">
        <f>COUNTIFS('Prioritized Approach Milestones'!B63,"3",'Prioritized Approach Milestones'!C63,"yes")</f>
        <v>0</v>
      </c>
      <c r="D63" s="87">
        <f>COUNTIFS('Prioritized Approach Milestones'!B63,"4",'Prioritized Approach Milestones'!C63,"yes")</f>
        <v>0</v>
      </c>
      <c r="E63" s="88">
        <f>COUNTIFS('Prioritized Approach Milestones'!B63,"5",'Prioritized Approach Milestones'!C63,"yes")</f>
        <v>0</v>
      </c>
      <c r="F63" s="89">
        <f>COUNTIFS('Prioritized Approach Milestones'!B63,"6",'Prioritized Approach Milestones'!C63,"yes")</f>
        <v>0</v>
      </c>
      <c r="G63" s="274">
        <f t="shared" si="2"/>
        <v>0</v>
      </c>
      <c r="H63" s="172">
        <f>COUNTIFS('Prioritized Approach Milestones'!B63,"1",'Prioritized Approach Milestones'!C63,"N/A")</f>
        <v>0</v>
      </c>
      <c r="I63" s="172">
        <f>COUNTIFS('Prioritized Approach Milestones'!B63,"2",'Prioritized Approach Milestones'!C63,"N/A")</f>
        <v>0</v>
      </c>
      <c r="J63" s="172">
        <f>COUNTIFS('Prioritized Approach Milestones'!B63,"3",'Prioritized Approach Milestones'!C63,"N/A")</f>
        <v>0</v>
      </c>
      <c r="K63" s="172">
        <f>COUNTIFS('Prioritized Approach Milestones'!B63,"4",'Prioritized Approach Milestones'!C63,"N/A")</f>
        <v>0</v>
      </c>
      <c r="L63" s="172">
        <f>COUNTIFS('Prioritized Approach Milestones'!B63,"5",'Prioritized Approach Milestones'!C63,"N/A")</f>
        <v>0</v>
      </c>
      <c r="M63" s="172">
        <f>COUNTIFS('Prioritized Approach Milestones'!B63,"6",'Prioritized Approach Milestones'!C63,"N/A")</f>
        <v>0</v>
      </c>
      <c r="N63" s="260">
        <f t="shared" si="1"/>
        <v>0</v>
      </c>
      <c r="O63" s="279"/>
      <c r="P63" s="75" t="str">
        <f>IF('Prioritized Approach Milestones'!$B63=1,'Prioritized Approach Milestones'!$F63,"")</f>
        <v/>
      </c>
      <c r="Q63" s="75" t="str">
        <f>IF('Prioritized Approach Milestones'!$B63=2,'Prioritized Approach Milestones'!$F63,"")</f>
        <v/>
      </c>
      <c r="R63" s="75" t="str">
        <f>IF('Prioritized Approach Milestones'!$B63=3,'Prioritized Approach Milestones'!$F63,"")</f>
        <v/>
      </c>
      <c r="S63" s="75" t="str">
        <f>IF('Prioritized Approach Milestones'!$B63=4,'Prioritized Approach Milestones'!$F63,"")</f>
        <v/>
      </c>
      <c r="T63" s="75" t="str">
        <f>IF('Prioritized Approach Milestones'!$B63=5,'Prioritized Approach Milestones'!$F63,"")</f>
        <v/>
      </c>
      <c r="U63" s="76" t="str">
        <f>IF('Prioritized Approach Milestones'!$B63=6,'Prioritized Approach Milestones'!$F63,"")</f>
        <v/>
      </c>
      <c r="V63" s="77" t="str">
        <f>IF(AND('Prioritized Approach Milestones'!C63="Yes",'Prioritized Approach Milestones'!F63=""),"CORRECT",IF('Prioritized Approach Milestones'!C63="No","CORRECT",IF('Prioritized Approach Milestones'!B63=1,"ERROR 1","N/A")))</f>
        <v>N/A</v>
      </c>
      <c r="W63" s="77" t="str">
        <f>IF(AND('Prioritized Approach Milestones'!C63="Yes",'Prioritized Approach Milestones'!F63=""),"CORRECT",IF('Prioritized Approach Milestones'!C63="No","CORRECT",IF('Prioritized Approach Milestones'!B63=2,"ERROR 1","N/A")))</f>
        <v>N/A</v>
      </c>
      <c r="X63" s="77" t="str">
        <f>IF(AND('Prioritized Approach Milestones'!C63="Yes",'Prioritized Approach Milestones'!F63=""),"CORRECT",IF('Prioritized Approach Milestones'!C63="No","CORRECT",IF('Prioritized Approach Milestones'!B63=3,"ERROR 1","N/A")))</f>
        <v>N/A</v>
      </c>
      <c r="Y63" s="77" t="str">
        <f>IF(AND('Prioritized Approach Milestones'!C63="Yes",'Prioritized Approach Milestones'!F63=""),"CORRECT",IF('Prioritized Approach Milestones'!C63="No","CORRECT",IF('Prioritized Approach Milestones'!B63=4,"ERROR 1","N/A")))</f>
        <v>N/A</v>
      </c>
      <c r="Z63" s="77" t="str">
        <f>IF(AND('Prioritized Approach Milestones'!C63="Yes",'Prioritized Approach Milestones'!F63=""),"CORRECT",IF('Prioritized Approach Milestones'!C63="No","CORRECT",IF('Prioritized Approach Milestones'!B63=5,"ERROR 1","N/A")))</f>
        <v>N/A</v>
      </c>
      <c r="AA63" s="77" t="str">
        <f>IF(AND('Prioritized Approach Milestones'!C63="Yes",'Prioritized Approach Milestones'!F63=""),"CORRECT",IF('Prioritized Approach Milestones'!C63="No","CORRECT",IF('Prioritized Approach Milestones'!B63=6,"ERROR 1","N/A")))</f>
        <v>N/A</v>
      </c>
      <c r="AB63" s="69" t="str">
        <f>IF(AND('Prioritized Approach Milestones'!C63="No",'Prioritized Approach Milestones'!F63=""),IF('Prioritized Approach Milestones'!B63=1,"ERROR 2","N/A"),"CORRECT")</f>
        <v>CORRECT</v>
      </c>
      <c r="AC63" s="69" t="str">
        <f>IF(AND('Prioritized Approach Milestones'!C63="No",'Prioritized Approach Milestones'!F63=""),IF('Prioritized Approach Milestones'!B63=2,"ERROR 2","N/A"),"CORRECT")</f>
        <v>CORRECT</v>
      </c>
      <c r="AD63" s="69" t="str">
        <f>IF(AND('Prioritized Approach Milestones'!C63="No",'Prioritized Approach Milestones'!F63=""),IF('Prioritized Approach Milestones'!B63=3,"ERROR 2","N/A"),"CORRECT")</f>
        <v>CORRECT</v>
      </c>
      <c r="AE63" s="69" t="str">
        <f>IF(AND('Prioritized Approach Milestones'!C63="No",'Prioritized Approach Milestones'!F63=""),IF('Prioritized Approach Milestones'!B63=4,"ERROR 2","N/A"),"CORRECT")</f>
        <v>CORRECT</v>
      </c>
      <c r="AF63" s="69" t="str">
        <f>IF(AND('Prioritized Approach Milestones'!C63="No",'Prioritized Approach Milestones'!F63=""),IF('Prioritized Approach Milestones'!B63=5,"ERROR 2","N/A"),"CORRECT")</f>
        <v>CORRECT</v>
      </c>
      <c r="AG63" s="78" t="str">
        <f>IF(AND('Prioritized Approach Milestones'!C63="No",'Prioritized Approach Milestones'!F63=""),IF('Prioritized Approach Milestones'!B63=6,"ERROR 2","N/A"),"CORRECT")</f>
        <v>CORRECT</v>
      </c>
    </row>
    <row r="64" spans="1:33">
      <c r="A64" s="85">
        <f>COUNTIFS('Prioritized Approach Milestones'!B64,"1",'Prioritized Approach Milestones'!C64,"yes")</f>
        <v>0</v>
      </c>
      <c r="B64" s="90">
        <f>COUNTIFS('Prioritized Approach Milestones'!B64,"2",'Prioritized Approach Milestones'!C64,"yes")</f>
        <v>0</v>
      </c>
      <c r="C64" s="86">
        <f>COUNTIFS('Prioritized Approach Milestones'!B64,"3",'Prioritized Approach Milestones'!C64,"yes")</f>
        <v>0</v>
      </c>
      <c r="D64" s="87">
        <f>COUNTIFS('Prioritized Approach Milestones'!B64,"4",'Prioritized Approach Milestones'!C64,"yes")</f>
        <v>0</v>
      </c>
      <c r="E64" s="88">
        <f>COUNTIFS('Prioritized Approach Milestones'!B64,"5",'Prioritized Approach Milestones'!C64,"yes")</f>
        <v>0</v>
      </c>
      <c r="F64" s="89">
        <f>COUNTIFS('Prioritized Approach Milestones'!B64,"6",'Prioritized Approach Milestones'!C64,"yes")</f>
        <v>0</v>
      </c>
      <c r="G64" s="274">
        <f t="shared" si="2"/>
        <v>0</v>
      </c>
      <c r="H64" s="172">
        <f>COUNTIFS('Prioritized Approach Milestones'!B64,"1",'Prioritized Approach Milestones'!C64,"N/A")</f>
        <v>0</v>
      </c>
      <c r="I64" s="172">
        <f>COUNTIFS('Prioritized Approach Milestones'!B64,"2",'Prioritized Approach Milestones'!C64,"N/A")</f>
        <v>0</v>
      </c>
      <c r="J64" s="172">
        <f>COUNTIFS('Prioritized Approach Milestones'!B64,"3",'Prioritized Approach Milestones'!C64,"N/A")</f>
        <v>0</v>
      </c>
      <c r="K64" s="172">
        <f>COUNTIFS('Prioritized Approach Milestones'!B64,"4",'Prioritized Approach Milestones'!C64,"N/A")</f>
        <v>0</v>
      </c>
      <c r="L64" s="172">
        <f>COUNTIFS('Prioritized Approach Milestones'!B64,"5",'Prioritized Approach Milestones'!C64,"N/A")</f>
        <v>0</v>
      </c>
      <c r="M64" s="172">
        <f>COUNTIFS('Prioritized Approach Milestones'!B64,"6",'Prioritized Approach Milestones'!C64,"N/A")</f>
        <v>0</v>
      </c>
      <c r="N64" s="260">
        <f t="shared" si="1"/>
        <v>0</v>
      </c>
      <c r="O64" s="279"/>
      <c r="P64" s="75" t="str">
        <f>IF('Prioritized Approach Milestones'!$B64=1,'Prioritized Approach Milestones'!$F64,"")</f>
        <v/>
      </c>
      <c r="Q64" s="75">
        <f>IF('Prioritized Approach Milestones'!$B64=2,'Prioritized Approach Milestones'!$F64,"")</f>
        <v>0</v>
      </c>
      <c r="R64" s="75" t="str">
        <f>IF('Prioritized Approach Milestones'!$B64=3,'Prioritized Approach Milestones'!$F64,"")</f>
        <v/>
      </c>
      <c r="S64" s="75" t="str">
        <f>IF('Prioritized Approach Milestones'!$B64=4,'Prioritized Approach Milestones'!$F64,"")</f>
        <v/>
      </c>
      <c r="T64" s="75" t="str">
        <f>IF('Prioritized Approach Milestones'!$B64=5,'Prioritized Approach Milestones'!$F64,"")</f>
        <v/>
      </c>
      <c r="U64" s="76" t="str">
        <f>IF('Prioritized Approach Milestones'!$B64=6,'Prioritized Approach Milestones'!$F64,"")</f>
        <v/>
      </c>
      <c r="V64" s="77" t="str">
        <f>IF(AND('Prioritized Approach Milestones'!C64="Yes",'Prioritized Approach Milestones'!F64=""),"CORRECT",IF('Prioritized Approach Milestones'!C64="No","CORRECT",IF('Prioritized Approach Milestones'!B64=1,"ERROR 1","N/A")))</f>
        <v>N/A</v>
      </c>
      <c r="W64" s="77" t="str">
        <f>IF(AND('Prioritized Approach Milestones'!C64="Yes",'Prioritized Approach Milestones'!F64=""),"CORRECT",IF('Prioritized Approach Milestones'!C64="No","CORRECT",IF('Prioritized Approach Milestones'!B64=2,"ERROR 1","N/A")))</f>
        <v>ERROR 1</v>
      </c>
      <c r="X64" s="77" t="str">
        <f>IF(AND('Prioritized Approach Milestones'!C64="Yes",'Prioritized Approach Milestones'!F64=""),"CORRECT",IF('Prioritized Approach Milestones'!C64="No","CORRECT",IF('Prioritized Approach Milestones'!B64=3,"ERROR 1","N/A")))</f>
        <v>N/A</v>
      </c>
      <c r="Y64" s="77" t="str">
        <f>IF(AND('Prioritized Approach Milestones'!C64="Yes",'Prioritized Approach Milestones'!F64=""),"CORRECT",IF('Prioritized Approach Milestones'!C64="No","CORRECT",IF('Prioritized Approach Milestones'!B64=4,"ERROR 1","N/A")))</f>
        <v>N/A</v>
      </c>
      <c r="Z64" s="77" t="str">
        <f>IF(AND('Prioritized Approach Milestones'!C64="Yes",'Prioritized Approach Milestones'!F64=""),"CORRECT",IF('Prioritized Approach Milestones'!C64="No","CORRECT",IF('Prioritized Approach Milestones'!B64=5,"ERROR 1","N/A")))</f>
        <v>N/A</v>
      </c>
      <c r="AA64" s="77" t="str">
        <f>IF(AND('Prioritized Approach Milestones'!C64="Yes",'Prioritized Approach Milestones'!F64=""),"CORRECT",IF('Prioritized Approach Milestones'!C64="No","CORRECT",IF('Prioritized Approach Milestones'!B64=6,"ERROR 1","N/A")))</f>
        <v>N/A</v>
      </c>
      <c r="AB64" s="69" t="str">
        <f>IF(AND('Prioritized Approach Milestones'!C64="No",'Prioritized Approach Milestones'!F64=""),IF('Prioritized Approach Milestones'!B64=1,"ERROR 2","N/A"),"CORRECT")</f>
        <v>CORRECT</v>
      </c>
      <c r="AC64" s="69" t="str">
        <f>IF(AND('Prioritized Approach Milestones'!C64="No",'Prioritized Approach Milestones'!F64=""),IF('Prioritized Approach Milestones'!B64=2,"ERROR 2","N/A"),"CORRECT")</f>
        <v>CORRECT</v>
      </c>
      <c r="AD64" s="69" t="str">
        <f>IF(AND('Prioritized Approach Milestones'!C64="No",'Prioritized Approach Milestones'!F64=""),IF('Prioritized Approach Milestones'!B64=3,"ERROR 2","N/A"),"CORRECT")</f>
        <v>CORRECT</v>
      </c>
      <c r="AE64" s="69" t="str">
        <f>IF(AND('Prioritized Approach Milestones'!C64="No",'Prioritized Approach Milestones'!F64=""),IF('Prioritized Approach Milestones'!B64=4,"ERROR 2","N/A"),"CORRECT")</f>
        <v>CORRECT</v>
      </c>
      <c r="AF64" s="69" t="str">
        <f>IF(AND('Prioritized Approach Milestones'!C64="No",'Prioritized Approach Milestones'!F64=""),IF('Prioritized Approach Milestones'!B64=5,"ERROR 2","N/A"),"CORRECT")</f>
        <v>CORRECT</v>
      </c>
      <c r="AG64" s="78" t="str">
        <f>IF(AND('Prioritized Approach Milestones'!C64="No",'Prioritized Approach Milestones'!F64=""),IF('Prioritized Approach Milestones'!B64=6,"ERROR 2","N/A"),"CORRECT")</f>
        <v>CORRECT</v>
      </c>
    </row>
    <row r="65" spans="1:33">
      <c r="A65" s="85">
        <f>COUNTIFS('Prioritized Approach Milestones'!B65,"1",'Prioritized Approach Milestones'!C65,"yes")</f>
        <v>0</v>
      </c>
      <c r="B65" s="90">
        <f>COUNTIFS('Prioritized Approach Milestones'!B65,"2",'Prioritized Approach Milestones'!C65,"yes")</f>
        <v>0</v>
      </c>
      <c r="C65" s="86">
        <f>COUNTIFS('Prioritized Approach Milestones'!B65,"3",'Prioritized Approach Milestones'!C65,"yes")</f>
        <v>0</v>
      </c>
      <c r="D65" s="87">
        <f>COUNTIFS('Prioritized Approach Milestones'!B65,"4",'Prioritized Approach Milestones'!C65,"yes")</f>
        <v>0</v>
      </c>
      <c r="E65" s="88">
        <f>COUNTIFS('Prioritized Approach Milestones'!B65,"5",'Prioritized Approach Milestones'!C65,"yes")</f>
        <v>0</v>
      </c>
      <c r="F65" s="89">
        <f>COUNTIFS('Prioritized Approach Milestones'!B65,"6",'Prioritized Approach Milestones'!C65,"yes")</f>
        <v>0</v>
      </c>
      <c r="G65" s="274">
        <f t="shared" si="2"/>
        <v>0</v>
      </c>
      <c r="H65" s="172">
        <f>COUNTIFS('Prioritized Approach Milestones'!B65,"1",'Prioritized Approach Milestones'!C65,"N/A")</f>
        <v>0</v>
      </c>
      <c r="I65" s="172">
        <f>COUNTIFS('Prioritized Approach Milestones'!B65,"2",'Prioritized Approach Milestones'!C65,"N/A")</f>
        <v>0</v>
      </c>
      <c r="J65" s="172">
        <f>COUNTIFS('Prioritized Approach Milestones'!B65,"3",'Prioritized Approach Milestones'!C65,"N/A")</f>
        <v>0</v>
      </c>
      <c r="K65" s="172">
        <f>COUNTIFS('Prioritized Approach Milestones'!B65,"4",'Prioritized Approach Milestones'!C65,"N/A")</f>
        <v>0</v>
      </c>
      <c r="L65" s="172">
        <f>COUNTIFS('Prioritized Approach Milestones'!B65,"5",'Prioritized Approach Milestones'!C65,"N/A")</f>
        <v>0</v>
      </c>
      <c r="M65" s="172">
        <f>COUNTIFS('Prioritized Approach Milestones'!B65,"6",'Prioritized Approach Milestones'!C65,"N/A")</f>
        <v>0</v>
      </c>
      <c r="N65" s="260">
        <f t="shared" si="1"/>
        <v>0</v>
      </c>
      <c r="O65" s="279"/>
      <c r="P65" s="75" t="str">
        <f>IF('Prioritized Approach Milestones'!$B65=1,'Prioritized Approach Milestones'!$F65,"")</f>
        <v/>
      </c>
      <c r="Q65" s="75">
        <f>IF('Prioritized Approach Milestones'!$B65=2,'Prioritized Approach Milestones'!$F65,"")</f>
        <v>0</v>
      </c>
      <c r="R65" s="75" t="str">
        <f>IF('Prioritized Approach Milestones'!$B65=3,'Prioritized Approach Milestones'!$F65,"")</f>
        <v/>
      </c>
      <c r="S65" s="75" t="str">
        <f>IF('Prioritized Approach Milestones'!$B65=4,'Prioritized Approach Milestones'!$F65,"")</f>
        <v/>
      </c>
      <c r="T65" s="75" t="str">
        <f>IF('Prioritized Approach Milestones'!$B65=5,'Prioritized Approach Milestones'!$F65,"")</f>
        <v/>
      </c>
      <c r="U65" s="76" t="str">
        <f>IF('Prioritized Approach Milestones'!$B65=6,'Prioritized Approach Milestones'!$F65,"")</f>
        <v/>
      </c>
      <c r="V65" s="77" t="str">
        <f>IF(AND('Prioritized Approach Milestones'!C65="Yes",'Prioritized Approach Milestones'!F65=""),"CORRECT",IF('Prioritized Approach Milestones'!C65="No","CORRECT",IF('Prioritized Approach Milestones'!B65=1,"ERROR 1","N/A")))</f>
        <v>N/A</v>
      </c>
      <c r="W65" s="77" t="str">
        <f>IF(AND('Prioritized Approach Milestones'!C65="Yes",'Prioritized Approach Milestones'!F65=""),"CORRECT",IF('Prioritized Approach Milestones'!C65="No","CORRECT",IF('Prioritized Approach Milestones'!B65=2,"ERROR 1","N/A")))</f>
        <v>ERROR 1</v>
      </c>
      <c r="X65" s="77" t="str">
        <f>IF(AND('Prioritized Approach Milestones'!C65="Yes",'Prioritized Approach Milestones'!F65=""),"CORRECT",IF('Prioritized Approach Milestones'!C65="No","CORRECT",IF('Prioritized Approach Milestones'!B65=3,"ERROR 1","N/A")))</f>
        <v>N/A</v>
      </c>
      <c r="Y65" s="77" t="str">
        <f>IF(AND('Prioritized Approach Milestones'!C65="Yes",'Prioritized Approach Milestones'!F65=""),"CORRECT",IF('Prioritized Approach Milestones'!C65="No","CORRECT",IF('Prioritized Approach Milestones'!B65=4,"ERROR 1","N/A")))</f>
        <v>N/A</v>
      </c>
      <c r="Z65" s="77" t="str">
        <f>IF(AND('Prioritized Approach Milestones'!C65="Yes",'Prioritized Approach Milestones'!F65=""),"CORRECT",IF('Prioritized Approach Milestones'!C65="No","CORRECT",IF('Prioritized Approach Milestones'!B65=5,"ERROR 1","N/A")))</f>
        <v>N/A</v>
      </c>
      <c r="AA65" s="77" t="str">
        <f>IF(AND('Prioritized Approach Milestones'!C65="Yes",'Prioritized Approach Milestones'!F65=""),"CORRECT",IF('Prioritized Approach Milestones'!C65="No","CORRECT",IF('Prioritized Approach Milestones'!B65=6,"ERROR 1","N/A")))</f>
        <v>N/A</v>
      </c>
      <c r="AB65" s="69" t="str">
        <f>IF(AND('Prioritized Approach Milestones'!C65="No",'Prioritized Approach Milestones'!F65=""),IF('Prioritized Approach Milestones'!B65=1,"ERROR 2","N/A"),"CORRECT")</f>
        <v>CORRECT</v>
      </c>
      <c r="AC65" s="69" t="str">
        <f>IF(AND('Prioritized Approach Milestones'!C65="No",'Prioritized Approach Milestones'!F65=""),IF('Prioritized Approach Milestones'!B65=2,"ERROR 2","N/A"),"CORRECT")</f>
        <v>CORRECT</v>
      </c>
      <c r="AD65" s="69" t="str">
        <f>IF(AND('Prioritized Approach Milestones'!C65="No",'Prioritized Approach Milestones'!F65=""),IF('Prioritized Approach Milestones'!B65=3,"ERROR 2","N/A"),"CORRECT")</f>
        <v>CORRECT</v>
      </c>
      <c r="AE65" s="69" t="str">
        <f>IF(AND('Prioritized Approach Milestones'!C65="No",'Prioritized Approach Milestones'!F65=""),IF('Prioritized Approach Milestones'!B65=4,"ERROR 2","N/A"),"CORRECT")</f>
        <v>CORRECT</v>
      </c>
      <c r="AF65" s="69" t="str">
        <f>IF(AND('Prioritized Approach Milestones'!C65="No",'Prioritized Approach Milestones'!F65=""),IF('Prioritized Approach Milestones'!B65=5,"ERROR 2","N/A"),"CORRECT")</f>
        <v>CORRECT</v>
      </c>
      <c r="AG65" s="78" t="str">
        <f>IF(AND('Prioritized Approach Milestones'!C65="No",'Prioritized Approach Milestones'!F65=""),IF('Prioritized Approach Milestones'!B65=6,"ERROR 2","N/A"),"CORRECT")</f>
        <v>CORRECT</v>
      </c>
    </row>
    <row r="66" spans="1:33">
      <c r="A66" s="85">
        <f>COUNTIFS('Prioritized Approach Milestones'!B66,"1",'Prioritized Approach Milestones'!C66,"yes")</f>
        <v>0</v>
      </c>
      <c r="B66" s="90">
        <f>COUNTIFS('Prioritized Approach Milestones'!B66,"2",'Prioritized Approach Milestones'!C66,"yes")</f>
        <v>0</v>
      </c>
      <c r="C66" s="86">
        <f>COUNTIFS('Prioritized Approach Milestones'!B66,"3",'Prioritized Approach Milestones'!C66,"yes")</f>
        <v>0</v>
      </c>
      <c r="D66" s="87">
        <f>COUNTIFS('Prioritized Approach Milestones'!B66,"4",'Prioritized Approach Milestones'!C66,"yes")</f>
        <v>0</v>
      </c>
      <c r="E66" s="88">
        <f>COUNTIFS('Prioritized Approach Milestones'!B66,"5",'Prioritized Approach Milestones'!C66,"yes")</f>
        <v>0</v>
      </c>
      <c r="F66" s="89">
        <f>COUNTIFS('Prioritized Approach Milestones'!B66,"6",'Prioritized Approach Milestones'!C66,"yes")</f>
        <v>0</v>
      </c>
      <c r="G66" s="274">
        <f t="shared" si="2"/>
        <v>0</v>
      </c>
      <c r="H66" s="172">
        <f>COUNTIFS('Prioritized Approach Milestones'!B66,"1",'Prioritized Approach Milestones'!C66,"N/A")</f>
        <v>0</v>
      </c>
      <c r="I66" s="172">
        <f>COUNTIFS('Prioritized Approach Milestones'!B66,"2",'Prioritized Approach Milestones'!C66,"N/A")</f>
        <v>0</v>
      </c>
      <c r="J66" s="172">
        <f>COUNTIFS('Prioritized Approach Milestones'!B66,"3",'Prioritized Approach Milestones'!C66,"N/A")</f>
        <v>0</v>
      </c>
      <c r="K66" s="172">
        <f>COUNTIFS('Prioritized Approach Milestones'!B66,"4",'Prioritized Approach Milestones'!C66,"N/A")</f>
        <v>0</v>
      </c>
      <c r="L66" s="172">
        <f>COUNTIFS('Prioritized Approach Milestones'!B66,"5",'Prioritized Approach Milestones'!C66,"N/A")</f>
        <v>0</v>
      </c>
      <c r="M66" s="172">
        <f>COUNTIFS('Prioritized Approach Milestones'!B66,"6",'Prioritized Approach Milestones'!C66,"N/A")</f>
        <v>0</v>
      </c>
      <c r="N66" s="260">
        <f t="shared" si="1"/>
        <v>0</v>
      </c>
      <c r="O66" s="279"/>
      <c r="P66" s="75" t="str">
        <f>IF('Prioritized Approach Milestones'!$B66=1,'Prioritized Approach Milestones'!$F66,"")</f>
        <v/>
      </c>
      <c r="Q66" s="75">
        <f>IF('Prioritized Approach Milestones'!$B66=2,'Prioritized Approach Milestones'!$F66,"")</f>
        <v>0</v>
      </c>
      <c r="R66" s="75" t="str">
        <f>IF('Prioritized Approach Milestones'!$B66=3,'Prioritized Approach Milestones'!$F66,"")</f>
        <v/>
      </c>
      <c r="S66" s="75" t="str">
        <f>IF('Prioritized Approach Milestones'!$B66=4,'Prioritized Approach Milestones'!$F66,"")</f>
        <v/>
      </c>
      <c r="T66" s="75" t="str">
        <f>IF('Prioritized Approach Milestones'!$B66=5,'Prioritized Approach Milestones'!$F66,"")</f>
        <v/>
      </c>
      <c r="U66" s="76" t="str">
        <f>IF('Prioritized Approach Milestones'!$B66=6,'Prioritized Approach Milestones'!$F66,"")</f>
        <v/>
      </c>
      <c r="V66" s="77" t="str">
        <f>IF(AND('Prioritized Approach Milestones'!C66="Yes",'Prioritized Approach Milestones'!F66=""),"CORRECT",IF('Prioritized Approach Milestones'!C66="No","CORRECT",IF('Prioritized Approach Milestones'!B66=1,"ERROR 1","N/A")))</f>
        <v>N/A</v>
      </c>
      <c r="W66" s="77" t="str">
        <f>IF(AND('Prioritized Approach Milestones'!C66="Yes",'Prioritized Approach Milestones'!F66=""),"CORRECT",IF('Prioritized Approach Milestones'!C66="No","CORRECT",IF('Prioritized Approach Milestones'!B66=2,"ERROR 1","N/A")))</f>
        <v>ERROR 1</v>
      </c>
      <c r="X66" s="77" t="str">
        <f>IF(AND('Prioritized Approach Milestones'!C66="Yes",'Prioritized Approach Milestones'!F66=""),"CORRECT",IF('Prioritized Approach Milestones'!C66="No","CORRECT",IF('Prioritized Approach Milestones'!B66=3,"ERROR 1","N/A")))</f>
        <v>N/A</v>
      </c>
      <c r="Y66" s="77" t="str">
        <f>IF(AND('Prioritized Approach Milestones'!C66="Yes",'Prioritized Approach Milestones'!F66=""),"CORRECT",IF('Prioritized Approach Milestones'!C66="No","CORRECT",IF('Prioritized Approach Milestones'!B66=4,"ERROR 1","N/A")))</f>
        <v>N/A</v>
      </c>
      <c r="Z66" s="77" t="str">
        <f>IF(AND('Prioritized Approach Milestones'!C66="Yes",'Prioritized Approach Milestones'!F66=""),"CORRECT",IF('Prioritized Approach Milestones'!C66="No","CORRECT",IF('Prioritized Approach Milestones'!B66=5,"ERROR 1","N/A")))</f>
        <v>N/A</v>
      </c>
      <c r="AA66" s="77" t="str">
        <f>IF(AND('Prioritized Approach Milestones'!C66="Yes",'Prioritized Approach Milestones'!F66=""),"CORRECT",IF('Prioritized Approach Milestones'!C66="No","CORRECT",IF('Prioritized Approach Milestones'!B66=6,"ERROR 1","N/A")))</f>
        <v>N/A</v>
      </c>
      <c r="AB66" s="69" t="str">
        <f>IF(AND('Prioritized Approach Milestones'!C66="No",'Prioritized Approach Milestones'!F66=""),IF('Prioritized Approach Milestones'!B66=1,"ERROR 2","N/A"),"CORRECT")</f>
        <v>CORRECT</v>
      </c>
      <c r="AC66" s="69" t="str">
        <f>IF(AND('Prioritized Approach Milestones'!C66="No",'Prioritized Approach Milestones'!F66=""),IF('Prioritized Approach Milestones'!B66=2,"ERROR 2","N/A"),"CORRECT")</f>
        <v>CORRECT</v>
      </c>
      <c r="AD66" s="69" t="str">
        <f>IF(AND('Prioritized Approach Milestones'!C66="No",'Prioritized Approach Milestones'!F66=""),IF('Prioritized Approach Milestones'!B66=3,"ERROR 2","N/A"),"CORRECT")</f>
        <v>CORRECT</v>
      </c>
      <c r="AE66" s="69" t="str">
        <f>IF(AND('Prioritized Approach Milestones'!C66="No",'Prioritized Approach Milestones'!F66=""),IF('Prioritized Approach Milestones'!B66=4,"ERROR 2","N/A"),"CORRECT")</f>
        <v>CORRECT</v>
      </c>
      <c r="AF66" s="69" t="str">
        <f>IF(AND('Prioritized Approach Milestones'!C66="No",'Prioritized Approach Milestones'!F66=""),IF('Prioritized Approach Milestones'!B66=5,"ERROR 2","N/A"),"CORRECT")</f>
        <v>CORRECT</v>
      </c>
      <c r="AG66" s="78" t="str">
        <f>IF(AND('Prioritized Approach Milestones'!C66="No",'Prioritized Approach Milestones'!F66=""),IF('Prioritized Approach Milestones'!B66=6,"ERROR 2","N/A"),"CORRECT")</f>
        <v>CORRECT</v>
      </c>
    </row>
    <row r="67" spans="1:33">
      <c r="A67" s="85">
        <f>COUNTIFS('Prioritized Approach Milestones'!B67,"1",'Prioritized Approach Milestones'!C67,"yes")</f>
        <v>0</v>
      </c>
      <c r="B67" s="90">
        <f>COUNTIFS('Prioritized Approach Milestones'!B67,"2",'Prioritized Approach Milestones'!C67,"yes")</f>
        <v>0</v>
      </c>
      <c r="C67" s="86">
        <f>COUNTIFS('Prioritized Approach Milestones'!B67,"3",'Prioritized Approach Milestones'!C67,"yes")</f>
        <v>0</v>
      </c>
      <c r="D67" s="87">
        <f>COUNTIFS('Prioritized Approach Milestones'!B67,"4",'Prioritized Approach Milestones'!C67,"yes")</f>
        <v>0</v>
      </c>
      <c r="E67" s="88">
        <f>COUNTIFS('Prioritized Approach Milestones'!B67,"5",'Prioritized Approach Milestones'!C67,"yes")</f>
        <v>0</v>
      </c>
      <c r="F67" s="89">
        <f>COUNTIFS('Prioritized Approach Milestones'!B67,"6",'Prioritized Approach Milestones'!C67,"yes")</f>
        <v>0</v>
      </c>
      <c r="G67" s="274">
        <f t="shared" si="2"/>
        <v>0</v>
      </c>
      <c r="H67" s="172">
        <f>COUNTIFS('Prioritized Approach Milestones'!B67,"1",'Prioritized Approach Milestones'!C67,"N/A")</f>
        <v>0</v>
      </c>
      <c r="I67" s="172">
        <f>COUNTIFS('Prioritized Approach Milestones'!B67,"2",'Prioritized Approach Milestones'!C67,"N/A")</f>
        <v>0</v>
      </c>
      <c r="J67" s="172">
        <f>COUNTIFS('Prioritized Approach Milestones'!B67,"3",'Prioritized Approach Milestones'!C67,"N/A")</f>
        <v>0</v>
      </c>
      <c r="K67" s="172">
        <f>COUNTIFS('Prioritized Approach Milestones'!B67,"4",'Prioritized Approach Milestones'!C67,"N/A")</f>
        <v>0</v>
      </c>
      <c r="L67" s="172">
        <f>COUNTIFS('Prioritized Approach Milestones'!B67,"5",'Prioritized Approach Milestones'!C67,"N/A")</f>
        <v>0</v>
      </c>
      <c r="M67" s="172">
        <f>COUNTIFS('Prioritized Approach Milestones'!B67,"6",'Prioritized Approach Milestones'!C67,"N/A")</f>
        <v>0</v>
      </c>
      <c r="N67" s="260">
        <f t="shared" si="1"/>
        <v>0</v>
      </c>
      <c r="O67" s="279"/>
      <c r="P67" s="75" t="str">
        <f>IF('Prioritized Approach Milestones'!$B67=1,'Prioritized Approach Milestones'!$F67,"")</f>
        <v/>
      </c>
      <c r="Q67" s="75">
        <f>IF('Prioritized Approach Milestones'!$B67=2,'Prioritized Approach Milestones'!$F67,"")</f>
        <v>0</v>
      </c>
      <c r="R67" s="75" t="str">
        <f>IF('Prioritized Approach Milestones'!$B67=3,'Prioritized Approach Milestones'!$F67,"")</f>
        <v/>
      </c>
      <c r="S67" s="75" t="str">
        <f>IF('Prioritized Approach Milestones'!$B67=4,'Prioritized Approach Milestones'!$F67,"")</f>
        <v/>
      </c>
      <c r="T67" s="75" t="str">
        <f>IF('Prioritized Approach Milestones'!$B67=5,'Prioritized Approach Milestones'!$F67,"")</f>
        <v/>
      </c>
      <c r="U67" s="76" t="str">
        <f>IF('Prioritized Approach Milestones'!$B67=6,'Prioritized Approach Milestones'!$F67,"")</f>
        <v/>
      </c>
      <c r="V67" s="77" t="str">
        <f>IF(AND('Prioritized Approach Milestones'!C67="Yes",'Prioritized Approach Milestones'!F67=""),"CORRECT",IF('Prioritized Approach Milestones'!C67="No","CORRECT",IF('Prioritized Approach Milestones'!B67=1,"ERROR 1","N/A")))</f>
        <v>N/A</v>
      </c>
      <c r="W67" s="77" t="str">
        <f>IF(AND('Prioritized Approach Milestones'!C67="Yes",'Prioritized Approach Milestones'!F67=""),"CORRECT",IF('Prioritized Approach Milestones'!C67="No","CORRECT",IF('Prioritized Approach Milestones'!B67=2,"ERROR 1","N/A")))</f>
        <v>ERROR 1</v>
      </c>
      <c r="X67" s="77" t="str">
        <f>IF(AND('Prioritized Approach Milestones'!C67="Yes",'Prioritized Approach Milestones'!F67=""),"CORRECT",IF('Prioritized Approach Milestones'!C67="No","CORRECT",IF('Prioritized Approach Milestones'!B67=3,"ERROR 1","N/A")))</f>
        <v>N/A</v>
      </c>
      <c r="Y67" s="77" t="str">
        <f>IF(AND('Prioritized Approach Milestones'!C67="Yes",'Prioritized Approach Milestones'!F67=""),"CORRECT",IF('Prioritized Approach Milestones'!C67="No","CORRECT",IF('Prioritized Approach Milestones'!B67=4,"ERROR 1","N/A")))</f>
        <v>N/A</v>
      </c>
      <c r="Z67" s="77" t="str">
        <f>IF(AND('Prioritized Approach Milestones'!C67="Yes",'Prioritized Approach Milestones'!F67=""),"CORRECT",IF('Prioritized Approach Milestones'!C67="No","CORRECT",IF('Prioritized Approach Milestones'!B67=5,"ERROR 1","N/A")))</f>
        <v>N/A</v>
      </c>
      <c r="AA67" s="77" t="str">
        <f>IF(AND('Prioritized Approach Milestones'!C67="Yes",'Prioritized Approach Milestones'!F67=""),"CORRECT",IF('Prioritized Approach Milestones'!C67="No","CORRECT",IF('Prioritized Approach Milestones'!B67=6,"ERROR 1","N/A")))</f>
        <v>N/A</v>
      </c>
      <c r="AB67" s="69" t="str">
        <f>IF(AND('Prioritized Approach Milestones'!C67="No",'Prioritized Approach Milestones'!F67=""),IF('Prioritized Approach Milestones'!B67=1,"ERROR 2","N/A"),"CORRECT")</f>
        <v>CORRECT</v>
      </c>
      <c r="AC67" s="69" t="str">
        <f>IF(AND('Prioritized Approach Milestones'!C67="No",'Prioritized Approach Milestones'!F67=""),IF('Prioritized Approach Milestones'!B67=2,"ERROR 2","N/A"),"CORRECT")</f>
        <v>CORRECT</v>
      </c>
      <c r="AD67" s="69" t="str">
        <f>IF(AND('Prioritized Approach Milestones'!C67="No",'Prioritized Approach Milestones'!F67=""),IF('Prioritized Approach Milestones'!B67=3,"ERROR 2","N/A"),"CORRECT")</f>
        <v>CORRECT</v>
      </c>
      <c r="AE67" s="69" t="str">
        <f>IF(AND('Prioritized Approach Milestones'!C67="No",'Prioritized Approach Milestones'!F67=""),IF('Prioritized Approach Milestones'!B67=4,"ERROR 2","N/A"),"CORRECT")</f>
        <v>CORRECT</v>
      </c>
      <c r="AF67" s="69" t="str">
        <f>IF(AND('Prioritized Approach Milestones'!C67="No",'Prioritized Approach Milestones'!F67=""),IF('Prioritized Approach Milestones'!B67=5,"ERROR 2","N/A"),"CORRECT")</f>
        <v>CORRECT</v>
      </c>
      <c r="AG67" s="78" t="str">
        <f>IF(AND('Prioritized Approach Milestones'!C67="No",'Prioritized Approach Milestones'!F67=""),IF('Prioritized Approach Milestones'!B67=6,"ERROR 2","N/A"),"CORRECT")</f>
        <v>CORRECT</v>
      </c>
    </row>
    <row r="68" spans="1:33">
      <c r="A68" s="85">
        <f>COUNTIFS('Prioritized Approach Milestones'!B68,"1",'Prioritized Approach Milestones'!C68,"yes")</f>
        <v>0</v>
      </c>
      <c r="B68" s="90">
        <f>COUNTIFS('Prioritized Approach Milestones'!B68,"2",'Prioritized Approach Milestones'!C68,"yes")</f>
        <v>0</v>
      </c>
      <c r="C68" s="86">
        <f>COUNTIFS('Prioritized Approach Milestones'!B68,"3",'Prioritized Approach Milestones'!C68,"yes")</f>
        <v>0</v>
      </c>
      <c r="D68" s="87">
        <f>COUNTIFS('Prioritized Approach Milestones'!B68,"4",'Prioritized Approach Milestones'!C68,"yes")</f>
        <v>0</v>
      </c>
      <c r="E68" s="88">
        <f>COUNTIFS('Prioritized Approach Milestones'!B68,"5",'Prioritized Approach Milestones'!C68,"yes")</f>
        <v>0</v>
      </c>
      <c r="F68" s="89">
        <f>COUNTIFS('Prioritized Approach Milestones'!B68,"6",'Prioritized Approach Milestones'!C68,"yes")</f>
        <v>0</v>
      </c>
      <c r="G68" s="274">
        <f t="shared" si="2"/>
        <v>0</v>
      </c>
      <c r="H68" s="172">
        <f>COUNTIFS('Prioritized Approach Milestones'!B68,"1",'Prioritized Approach Milestones'!C68,"N/A")</f>
        <v>0</v>
      </c>
      <c r="I68" s="172">
        <f>COUNTIFS('Prioritized Approach Milestones'!B68,"2",'Prioritized Approach Milestones'!C68,"N/A")</f>
        <v>0</v>
      </c>
      <c r="J68" s="172">
        <f>COUNTIFS('Prioritized Approach Milestones'!B68,"3",'Prioritized Approach Milestones'!C68,"N/A")</f>
        <v>0</v>
      </c>
      <c r="K68" s="172">
        <f>COUNTIFS('Prioritized Approach Milestones'!B68,"4",'Prioritized Approach Milestones'!C68,"N/A")</f>
        <v>0</v>
      </c>
      <c r="L68" s="172">
        <f>COUNTIFS('Prioritized Approach Milestones'!B68,"5",'Prioritized Approach Milestones'!C68,"N/A")</f>
        <v>0</v>
      </c>
      <c r="M68" s="172">
        <f>COUNTIFS('Prioritized Approach Milestones'!B68,"6",'Prioritized Approach Milestones'!C68,"N/A")</f>
        <v>0</v>
      </c>
      <c r="N68" s="260">
        <f t="shared" ref="N68:N131" si="3">SUM(H68:M68)</f>
        <v>0</v>
      </c>
      <c r="O68" s="279"/>
      <c r="P68" s="75" t="str">
        <f>IF('Prioritized Approach Milestones'!$B68=1,'Prioritized Approach Milestones'!$F68,"")</f>
        <v/>
      </c>
      <c r="Q68" s="75" t="str">
        <f>IF('Prioritized Approach Milestones'!$B68=2,'Prioritized Approach Milestones'!$F68,"")</f>
        <v/>
      </c>
      <c r="R68" s="75" t="str">
        <f>IF('Prioritized Approach Milestones'!$B68=3,'Prioritized Approach Milestones'!$F68,"")</f>
        <v/>
      </c>
      <c r="S68" s="75" t="str">
        <f>IF('Prioritized Approach Milestones'!$B68=4,'Prioritized Approach Milestones'!$F68,"")</f>
        <v/>
      </c>
      <c r="T68" s="75" t="str">
        <f>IF('Prioritized Approach Milestones'!$B68=5,'Prioritized Approach Milestones'!$F68,"")</f>
        <v/>
      </c>
      <c r="U68" s="76" t="str">
        <f>IF('Prioritized Approach Milestones'!$B68=6,'Prioritized Approach Milestones'!$F68,"")</f>
        <v/>
      </c>
      <c r="V68" s="77" t="str">
        <f>IF(AND('Prioritized Approach Milestones'!C68="Yes",'Prioritized Approach Milestones'!F68=""),"CORRECT",IF('Prioritized Approach Milestones'!C68="No","CORRECT",IF('Prioritized Approach Milestones'!B68=1,"ERROR 1","N/A")))</f>
        <v>N/A</v>
      </c>
      <c r="W68" s="77" t="str">
        <f>IF(AND('Prioritized Approach Milestones'!C68="Yes",'Prioritized Approach Milestones'!F68=""),"CORRECT",IF('Prioritized Approach Milestones'!C68="No","CORRECT",IF('Prioritized Approach Milestones'!B68=2,"ERROR 1","N/A")))</f>
        <v>N/A</v>
      </c>
      <c r="X68" s="77" t="str">
        <f>IF(AND('Prioritized Approach Milestones'!C68="Yes",'Prioritized Approach Milestones'!F68=""),"CORRECT",IF('Prioritized Approach Milestones'!C68="No","CORRECT",IF('Prioritized Approach Milestones'!B68=3,"ERROR 1","N/A")))</f>
        <v>N/A</v>
      </c>
      <c r="Y68" s="77" t="str">
        <f>IF(AND('Prioritized Approach Milestones'!C68="Yes",'Prioritized Approach Milestones'!F68=""),"CORRECT",IF('Prioritized Approach Milestones'!C68="No","CORRECT",IF('Prioritized Approach Milestones'!B68=4,"ERROR 1","N/A")))</f>
        <v>N/A</v>
      </c>
      <c r="Z68" s="77" t="str">
        <f>IF(AND('Prioritized Approach Milestones'!C68="Yes",'Prioritized Approach Milestones'!F68=""),"CORRECT",IF('Prioritized Approach Milestones'!C68="No","CORRECT",IF('Prioritized Approach Milestones'!B68=5,"ERROR 1","N/A")))</f>
        <v>N/A</v>
      </c>
      <c r="AA68" s="77" t="str">
        <f>IF(AND('Prioritized Approach Milestones'!C68="Yes",'Prioritized Approach Milestones'!F68=""),"CORRECT",IF('Prioritized Approach Milestones'!C68="No","CORRECT",IF('Prioritized Approach Milestones'!B68=6,"ERROR 1","N/A")))</f>
        <v>N/A</v>
      </c>
      <c r="AB68" s="69" t="str">
        <f>IF(AND('Prioritized Approach Milestones'!C68="No",'Prioritized Approach Milestones'!F68=""),IF('Prioritized Approach Milestones'!B68=1,"ERROR 2","N/A"),"CORRECT")</f>
        <v>CORRECT</v>
      </c>
      <c r="AC68" s="69" t="str">
        <f>IF(AND('Prioritized Approach Milestones'!C68="No",'Prioritized Approach Milestones'!F68=""),IF('Prioritized Approach Milestones'!B68=2,"ERROR 2","N/A"),"CORRECT")</f>
        <v>CORRECT</v>
      </c>
      <c r="AD68" s="69" t="str">
        <f>IF(AND('Prioritized Approach Milestones'!C68="No",'Prioritized Approach Milestones'!F68=""),IF('Prioritized Approach Milestones'!B68=3,"ERROR 2","N/A"),"CORRECT")</f>
        <v>CORRECT</v>
      </c>
      <c r="AE68" s="69" t="str">
        <f>IF(AND('Prioritized Approach Milestones'!C68="No",'Prioritized Approach Milestones'!F68=""),IF('Prioritized Approach Milestones'!B68=4,"ERROR 2","N/A"),"CORRECT")</f>
        <v>CORRECT</v>
      </c>
      <c r="AF68" s="69" t="str">
        <f>IF(AND('Prioritized Approach Milestones'!C68="No",'Prioritized Approach Milestones'!F68=""),IF('Prioritized Approach Milestones'!B68=5,"ERROR 2","N/A"),"CORRECT")</f>
        <v>CORRECT</v>
      </c>
      <c r="AG68" s="78" t="str">
        <f>IF(AND('Prioritized Approach Milestones'!C68="No",'Prioritized Approach Milestones'!F68=""),IF('Prioritized Approach Milestones'!B68=6,"ERROR 2","N/A"),"CORRECT")</f>
        <v>CORRECT</v>
      </c>
    </row>
    <row r="69" spans="1:33">
      <c r="A69" s="85">
        <f>COUNTIFS('Prioritized Approach Milestones'!B69,"1",'Prioritized Approach Milestones'!C69,"yes")</f>
        <v>0</v>
      </c>
      <c r="B69" s="90">
        <f>COUNTIFS('Prioritized Approach Milestones'!B69,"2",'Prioritized Approach Milestones'!C69,"yes")</f>
        <v>0</v>
      </c>
      <c r="C69" s="86">
        <f>COUNTIFS('Prioritized Approach Milestones'!B69,"3",'Prioritized Approach Milestones'!C69,"yes")</f>
        <v>0</v>
      </c>
      <c r="D69" s="87">
        <f>COUNTIFS('Prioritized Approach Milestones'!B69,"4",'Prioritized Approach Milestones'!C69,"yes")</f>
        <v>0</v>
      </c>
      <c r="E69" s="88">
        <f>COUNTIFS('Prioritized Approach Milestones'!B69,"5",'Prioritized Approach Milestones'!C69,"yes")</f>
        <v>0</v>
      </c>
      <c r="F69" s="89">
        <f>COUNTIFS('Prioritized Approach Milestones'!B69,"6",'Prioritized Approach Milestones'!C69,"yes")</f>
        <v>0</v>
      </c>
      <c r="G69" s="274">
        <f t="shared" ref="G69:G100" si="4">SUM(A69:F69)</f>
        <v>0</v>
      </c>
      <c r="H69" s="172">
        <f>COUNTIFS('Prioritized Approach Milestones'!B69,"1",'Prioritized Approach Milestones'!C69,"N/A")</f>
        <v>0</v>
      </c>
      <c r="I69" s="172">
        <f>COUNTIFS('Prioritized Approach Milestones'!B69,"2",'Prioritized Approach Milestones'!C69,"N/A")</f>
        <v>0</v>
      </c>
      <c r="J69" s="172">
        <f>COUNTIFS('Prioritized Approach Milestones'!B69,"3",'Prioritized Approach Milestones'!C69,"N/A")</f>
        <v>0</v>
      </c>
      <c r="K69" s="172">
        <f>COUNTIFS('Prioritized Approach Milestones'!B69,"4",'Prioritized Approach Milestones'!C69,"N/A")</f>
        <v>0</v>
      </c>
      <c r="L69" s="172">
        <f>COUNTIFS('Prioritized Approach Milestones'!B69,"5",'Prioritized Approach Milestones'!C69,"N/A")</f>
        <v>0</v>
      </c>
      <c r="M69" s="172">
        <f>COUNTIFS('Prioritized Approach Milestones'!B69,"6",'Prioritized Approach Milestones'!C69,"N/A")</f>
        <v>0</v>
      </c>
      <c r="N69" s="260">
        <f t="shared" si="3"/>
        <v>0</v>
      </c>
      <c r="O69" s="279"/>
      <c r="P69" s="75" t="str">
        <f>IF('Prioritized Approach Milestones'!$B69=1,'Prioritized Approach Milestones'!$F69,"")</f>
        <v/>
      </c>
      <c r="Q69" s="75">
        <f>IF('Prioritized Approach Milestones'!$B69=2,'Prioritized Approach Milestones'!$F69,"")</f>
        <v>0</v>
      </c>
      <c r="R69" s="75" t="str">
        <f>IF('Prioritized Approach Milestones'!$B69=3,'Prioritized Approach Milestones'!$F69,"")</f>
        <v/>
      </c>
      <c r="S69" s="75" t="str">
        <f>IF('Prioritized Approach Milestones'!$B69=4,'Prioritized Approach Milestones'!$F69,"")</f>
        <v/>
      </c>
      <c r="T69" s="75" t="str">
        <f>IF('Prioritized Approach Milestones'!$B69=5,'Prioritized Approach Milestones'!$F69,"")</f>
        <v/>
      </c>
      <c r="U69" s="76" t="str">
        <f>IF('Prioritized Approach Milestones'!$B69=6,'Prioritized Approach Milestones'!$F69,"")</f>
        <v/>
      </c>
      <c r="V69" s="77" t="str">
        <f>IF(AND('Prioritized Approach Milestones'!C69="Yes",'Prioritized Approach Milestones'!F69=""),"CORRECT",IF('Prioritized Approach Milestones'!C69="No","CORRECT",IF('Prioritized Approach Milestones'!B69=1,"ERROR 1","N/A")))</f>
        <v>N/A</v>
      </c>
      <c r="W69" s="77" t="str">
        <f>IF(AND('Prioritized Approach Milestones'!C69="Yes",'Prioritized Approach Milestones'!F69=""),"CORRECT",IF('Prioritized Approach Milestones'!C69="No","CORRECT",IF('Prioritized Approach Milestones'!B69=2,"ERROR 1","N/A")))</f>
        <v>ERROR 1</v>
      </c>
      <c r="X69" s="77" t="str">
        <f>IF(AND('Prioritized Approach Milestones'!C69="Yes",'Prioritized Approach Milestones'!F69=""),"CORRECT",IF('Prioritized Approach Milestones'!C69="No","CORRECT",IF('Prioritized Approach Milestones'!B69=3,"ERROR 1","N/A")))</f>
        <v>N/A</v>
      </c>
      <c r="Y69" s="77" t="str">
        <f>IF(AND('Prioritized Approach Milestones'!C69="Yes",'Prioritized Approach Milestones'!F69=""),"CORRECT",IF('Prioritized Approach Milestones'!C69="No","CORRECT",IF('Prioritized Approach Milestones'!B69=4,"ERROR 1","N/A")))</f>
        <v>N/A</v>
      </c>
      <c r="Z69" s="77" t="str">
        <f>IF(AND('Prioritized Approach Milestones'!C69="Yes",'Prioritized Approach Milestones'!F69=""),"CORRECT",IF('Prioritized Approach Milestones'!C69="No","CORRECT",IF('Prioritized Approach Milestones'!B69=5,"ERROR 1","N/A")))</f>
        <v>N/A</v>
      </c>
      <c r="AA69" s="77" t="str">
        <f>IF(AND('Prioritized Approach Milestones'!C69="Yes",'Prioritized Approach Milestones'!F69=""),"CORRECT",IF('Prioritized Approach Milestones'!C69="No","CORRECT",IF('Prioritized Approach Milestones'!B69=6,"ERROR 1","N/A")))</f>
        <v>N/A</v>
      </c>
      <c r="AB69" s="69" t="str">
        <f>IF(AND('Prioritized Approach Milestones'!C69="No",'Prioritized Approach Milestones'!F69=""),IF('Prioritized Approach Milestones'!B69=1,"ERROR 2","N/A"),"CORRECT")</f>
        <v>CORRECT</v>
      </c>
      <c r="AC69" s="69" t="str">
        <f>IF(AND('Prioritized Approach Milestones'!C69="No",'Prioritized Approach Milestones'!F69=""),IF('Prioritized Approach Milestones'!B69=2,"ERROR 2","N/A"),"CORRECT")</f>
        <v>CORRECT</v>
      </c>
      <c r="AD69" s="69" t="str">
        <f>IF(AND('Prioritized Approach Milestones'!C69="No",'Prioritized Approach Milestones'!F69=""),IF('Prioritized Approach Milestones'!B69=3,"ERROR 2","N/A"),"CORRECT")</f>
        <v>CORRECT</v>
      </c>
      <c r="AE69" s="69" t="str">
        <f>IF(AND('Prioritized Approach Milestones'!C69="No",'Prioritized Approach Milestones'!F69=""),IF('Prioritized Approach Milestones'!B69=4,"ERROR 2","N/A"),"CORRECT")</f>
        <v>CORRECT</v>
      </c>
      <c r="AF69" s="69" t="str">
        <f>IF(AND('Prioritized Approach Milestones'!C69="No",'Prioritized Approach Milestones'!F69=""),IF('Prioritized Approach Milestones'!B69=5,"ERROR 2","N/A"),"CORRECT")</f>
        <v>CORRECT</v>
      </c>
      <c r="AG69" s="78" t="str">
        <f>IF(AND('Prioritized Approach Milestones'!C69="No",'Prioritized Approach Milestones'!F69=""),IF('Prioritized Approach Milestones'!B69=6,"ERROR 2","N/A"),"CORRECT")</f>
        <v>CORRECT</v>
      </c>
    </row>
    <row r="70" spans="1:33">
      <c r="A70" s="85">
        <f>COUNTIFS('Prioritized Approach Milestones'!B70,"1",'Prioritized Approach Milestones'!C70,"yes")</f>
        <v>0</v>
      </c>
      <c r="B70" s="90">
        <f>COUNTIFS('Prioritized Approach Milestones'!B70,"2",'Prioritized Approach Milestones'!C70,"yes")</f>
        <v>0</v>
      </c>
      <c r="C70" s="86">
        <f>COUNTIFS('Prioritized Approach Milestones'!B70,"3",'Prioritized Approach Milestones'!C70,"yes")</f>
        <v>0</v>
      </c>
      <c r="D70" s="87">
        <f>COUNTIFS('Prioritized Approach Milestones'!B70,"4",'Prioritized Approach Milestones'!C70,"yes")</f>
        <v>0</v>
      </c>
      <c r="E70" s="88">
        <f>COUNTIFS('Prioritized Approach Milestones'!B70,"5",'Prioritized Approach Milestones'!C70,"yes")</f>
        <v>0</v>
      </c>
      <c r="F70" s="89">
        <f>COUNTIFS('Prioritized Approach Milestones'!B70,"6",'Prioritized Approach Milestones'!C70,"yes")</f>
        <v>0</v>
      </c>
      <c r="G70" s="274">
        <f t="shared" si="4"/>
        <v>0</v>
      </c>
      <c r="H70" s="172">
        <f>COUNTIFS('Prioritized Approach Milestones'!B70,"1",'Prioritized Approach Milestones'!C70,"N/A")</f>
        <v>0</v>
      </c>
      <c r="I70" s="172">
        <f>COUNTIFS('Prioritized Approach Milestones'!B70,"2",'Prioritized Approach Milestones'!C70,"N/A")</f>
        <v>0</v>
      </c>
      <c r="J70" s="172">
        <f>COUNTIFS('Prioritized Approach Milestones'!B70,"3",'Prioritized Approach Milestones'!C70,"N/A")</f>
        <v>0</v>
      </c>
      <c r="K70" s="172">
        <f>COUNTIFS('Prioritized Approach Milestones'!B70,"4",'Prioritized Approach Milestones'!C70,"N/A")</f>
        <v>0</v>
      </c>
      <c r="L70" s="172">
        <f>COUNTIFS('Prioritized Approach Milestones'!B70,"5",'Prioritized Approach Milestones'!C70,"N/A")</f>
        <v>0</v>
      </c>
      <c r="M70" s="172">
        <f>COUNTIFS('Prioritized Approach Milestones'!B70,"6",'Prioritized Approach Milestones'!C70,"N/A")</f>
        <v>0</v>
      </c>
      <c r="N70" s="260">
        <f t="shared" si="3"/>
        <v>0</v>
      </c>
      <c r="O70" s="279"/>
      <c r="P70" s="75" t="str">
        <f>IF('Prioritized Approach Milestones'!$B70=1,'Prioritized Approach Milestones'!$F70,"")</f>
        <v/>
      </c>
      <c r="Q70" s="75">
        <f>IF('Prioritized Approach Milestones'!$B70=2,'Prioritized Approach Milestones'!$F70,"")</f>
        <v>0</v>
      </c>
      <c r="R70" s="75" t="str">
        <f>IF('Prioritized Approach Milestones'!$B70=3,'Prioritized Approach Milestones'!$F70,"")</f>
        <v/>
      </c>
      <c r="S70" s="75" t="str">
        <f>IF('Prioritized Approach Milestones'!$B70=4,'Prioritized Approach Milestones'!$F70,"")</f>
        <v/>
      </c>
      <c r="T70" s="75" t="str">
        <f>IF('Prioritized Approach Milestones'!$B70=5,'Prioritized Approach Milestones'!$F70,"")</f>
        <v/>
      </c>
      <c r="U70" s="76" t="str">
        <f>IF('Prioritized Approach Milestones'!$B70=6,'Prioritized Approach Milestones'!$F70,"")</f>
        <v/>
      </c>
      <c r="V70" s="77" t="str">
        <f>IF(AND('Prioritized Approach Milestones'!C70="Yes",'Prioritized Approach Milestones'!F70=""),"CORRECT",IF('Prioritized Approach Milestones'!C70="No","CORRECT",IF('Prioritized Approach Milestones'!B70=1,"ERROR 1","N/A")))</f>
        <v>N/A</v>
      </c>
      <c r="W70" s="77" t="str">
        <f>IF(AND('Prioritized Approach Milestones'!C70="Yes",'Prioritized Approach Milestones'!F70=""),"CORRECT",IF('Prioritized Approach Milestones'!C70="No","CORRECT",IF('Prioritized Approach Milestones'!B70=2,"ERROR 1","N/A")))</f>
        <v>ERROR 1</v>
      </c>
      <c r="X70" s="77" t="str">
        <f>IF(AND('Prioritized Approach Milestones'!C70="Yes",'Prioritized Approach Milestones'!F70=""),"CORRECT",IF('Prioritized Approach Milestones'!C70="No","CORRECT",IF('Prioritized Approach Milestones'!B70=3,"ERROR 1","N/A")))</f>
        <v>N/A</v>
      </c>
      <c r="Y70" s="77" t="str">
        <f>IF(AND('Prioritized Approach Milestones'!C70="Yes",'Prioritized Approach Milestones'!F70=""),"CORRECT",IF('Prioritized Approach Milestones'!C70="No","CORRECT",IF('Prioritized Approach Milestones'!B70=4,"ERROR 1","N/A")))</f>
        <v>N/A</v>
      </c>
      <c r="Z70" s="77" t="str">
        <f>IF(AND('Prioritized Approach Milestones'!C70="Yes",'Prioritized Approach Milestones'!F70=""),"CORRECT",IF('Prioritized Approach Milestones'!C70="No","CORRECT",IF('Prioritized Approach Milestones'!B70=5,"ERROR 1","N/A")))</f>
        <v>N/A</v>
      </c>
      <c r="AA70" s="77" t="str">
        <f>IF(AND('Prioritized Approach Milestones'!C70="Yes",'Prioritized Approach Milestones'!F70=""),"CORRECT",IF('Prioritized Approach Milestones'!C70="No","CORRECT",IF('Prioritized Approach Milestones'!B70=6,"ERROR 1","N/A")))</f>
        <v>N/A</v>
      </c>
      <c r="AB70" s="69" t="str">
        <f>IF(AND('Prioritized Approach Milestones'!C70="No",'Prioritized Approach Milestones'!F70=""),IF('Prioritized Approach Milestones'!B70=1,"ERROR 2","N/A"),"CORRECT")</f>
        <v>CORRECT</v>
      </c>
      <c r="AC70" s="69" t="str">
        <f>IF(AND('Prioritized Approach Milestones'!C70="No",'Prioritized Approach Milestones'!F70=""),IF('Prioritized Approach Milestones'!B70=2,"ERROR 2","N/A"),"CORRECT")</f>
        <v>CORRECT</v>
      </c>
      <c r="AD70" s="69" t="str">
        <f>IF(AND('Prioritized Approach Milestones'!C70="No",'Prioritized Approach Milestones'!F70=""),IF('Prioritized Approach Milestones'!B70=3,"ERROR 2","N/A"),"CORRECT")</f>
        <v>CORRECT</v>
      </c>
      <c r="AE70" s="69" t="str">
        <f>IF(AND('Prioritized Approach Milestones'!C70="No",'Prioritized Approach Milestones'!F70=""),IF('Prioritized Approach Milestones'!B70=4,"ERROR 2","N/A"),"CORRECT")</f>
        <v>CORRECT</v>
      </c>
      <c r="AF70" s="69" t="str">
        <f>IF(AND('Prioritized Approach Milestones'!C70="No",'Prioritized Approach Milestones'!F70=""),IF('Prioritized Approach Milestones'!B70=5,"ERROR 2","N/A"),"CORRECT")</f>
        <v>CORRECT</v>
      </c>
      <c r="AG70" s="78" t="str">
        <f>IF(AND('Prioritized Approach Milestones'!C70="No",'Prioritized Approach Milestones'!F70=""),IF('Prioritized Approach Milestones'!B70=6,"ERROR 2","N/A"),"CORRECT")</f>
        <v>CORRECT</v>
      </c>
    </row>
    <row r="71" spans="1:33">
      <c r="A71" s="85">
        <f>COUNTIFS('Prioritized Approach Milestones'!B71,"1",'Prioritized Approach Milestones'!C71,"yes")</f>
        <v>0</v>
      </c>
      <c r="B71" s="90">
        <f>COUNTIFS('Prioritized Approach Milestones'!B71,"2",'Prioritized Approach Milestones'!C71,"yes")</f>
        <v>0</v>
      </c>
      <c r="C71" s="86">
        <f>COUNTIFS('Prioritized Approach Milestones'!B71,"3",'Prioritized Approach Milestones'!C71,"yes")</f>
        <v>0</v>
      </c>
      <c r="D71" s="87">
        <f>COUNTIFS('Prioritized Approach Milestones'!B71,"4",'Prioritized Approach Milestones'!C71,"yes")</f>
        <v>0</v>
      </c>
      <c r="E71" s="88">
        <f>COUNTIFS('Prioritized Approach Milestones'!B71,"5",'Prioritized Approach Milestones'!C71,"yes")</f>
        <v>0</v>
      </c>
      <c r="F71" s="89">
        <f>COUNTIFS('Prioritized Approach Milestones'!B71,"6",'Prioritized Approach Milestones'!C71,"yes")</f>
        <v>0</v>
      </c>
      <c r="G71" s="274">
        <f t="shared" si="4"/>
        <v>0</v>
      </c>
      <c r="H71" s="172">
        <f>COUNTIFS('Prioritized Approach Milestones'!B71,"1",'Prioritized Approach Milestones'!C71,"N/A")</f>
        <v>0</v>
      </c>
      <c r="I71" s="172">
        <f>COUNTIFS('Prioritized Approach Milestones'!B71,"2",'Prioritized Approach Milestones'!C71,"N/A")</f>
        <v>0</v>
      </c>
      <c r="J71" s="172">
        <f>COUNTIFS('Prioritized Approach Milestones'!B71,"3",'Prioritized Approach Milestones'!C71,"N/A")</f>
        <v>0</v>
      </c>
      <c r="K71" s="172">
        <f>COUNTIFS('Prioritized Approach Milestones'!B71,"4",'Prioritized Approach Milestones'!C71,"N/A")</f>
        <v>0</v>
      </c>
      <c r="L71" s="172">
        <f>COUNTIFS('Prioritized Approach Milestones'!B71,"5",'Prioritized Approach Milestones'!C71,"N/A")</f>
        <v>0</v>
      </c>
      <c r="M71" s="172">
        <f>COUNTIFS('Prioritized Approach Milestones'!B71,"6",'Prioritized Approach Milestones'!C71,"N/A")</f>
        <v>0</v>
      </c>
      <c r="N71" s="260">
        <f t="shared" si="3"/>
        <v>0</v>
      </c>
      <c r="O71" s="279"/>
      <c r="P71" s="75" t="str">
        <f>IF('Prioritized Approach Milestones'!$B71=1,'Prioritized Approach Milestones'!$F71,"")</f>
        <v/>
      </c>
      <c r="Q71" s="75">
        <f>IF('Prioritized Approach Milestones'!$B71=2,'Prioritized Approach Milestones'!$F71,"")</f>
        <v>0</v>
      </c>
      <c r="R71" s="75" t="str">
        <f>IF('Prioritized Approach Milestones'!$B71=3,'Prioritized Approach Milestones'!$F71,"")</f>
        <v/>
      </c>
      <c r="S71" s="75" t="str">
        <f>IF('Prioritized Approach Milestones'!$B71=4,'Prioritized Approach Milestones'!$F71,"")</f>
        <v/>
      </c>
      <c r="T71" s="75" t="str">
        <f>IF('Prioritized Approach Milestones'!$B71=5,'Prioritized Approach Milestones'!$F71,"")</f>
        <v/>
      </c>
      <c r="U71" s="76" t="str">
        <f>IF('Prioritized Approach Milestones'!$B71=6,'Prioritized Approach Milestones'!$F71,"")</f>
        <v/>
      </c>
      <c r="V71" s="77" t="str">
        <f>IF(AND('Prioritized Approach Milestones'!C71="Yes",'Prioritized Approach Milestones'!F71=""),"CORRECT",IF('Prioritized Approach Milestones'!C71="No","CORRECT",IF('Prioritized Approach Milestones'!B71=1,"ERROR 1","N/A")))</f>
        <v>N/A</v>
      </c>
      <c r="W71" s="77" t="str">
        <f>IF(AND('Prioritized Approach Milestones'!C71="Yes",'Prioritized Approach Milestones'!F71=""),"CORRECT",IF('Prioritized Approach Milestones'!C71="No","CORRECT",IF('Prioritized Approach Milestones'!B71=2,"ERROR 1","N/A")))</f>
        <v>ERROR 1</v>
      </c>
      <c r="X71" s="77" t="str">
        <f>IF(AND('Prioritized Approach Milestones'!C71="Yes",'Prioritized Approach Milestones'!F71=""),"CORRECT",IF('Prioritized Approach Milestones'!C71="No","CORRECT",IF('Prioritized Approach Milestones'!B71=3,"ERROR 1","N/A")))</f>
        <v>N/A</v>
      </c>
      <c r="Y71" s="77" t="str">
        <f>IF(AND('Prioritized Approach Milestones'!C71="Yes",'Prioritized Approach Milestones'!F71=""),"CORRECT",IF('Prioritized Approach Milestones'!C71="No","CORRECT",IF('Prioritized Approach Milestones'!B71=4,"ERROR 1","N/A")))</f>
        <v>N/A</v>
      </c>
      <c r="Z71" s="77" t="str">
        <f>IF(AND('Prioritized Approach Milestones'!C71="Yes",'Prioritized Approach Milestones'!F71=""),"CORRECT",IF('Prioritized Approach Milestones'!C71="No","CORRECT",IF('Prioritized Approach Milestones'!B71=5,"ERROR 1","N/A")))</f>
        <v>N/A</v>
      </c>
      <c r="AA71" s="77" t="str">
        <f>IF(AND('Prioritized Approach Milestones'!C71="Yes",'Prioritized Approach Milestones'!F71=""),"CORRECT",IF('Prioritized Approach Milestones'!C71="No","CORRECT",IF('Prioritized Approach Milestones'!B71=6,"ERROR 1","N/A")))</f>
        <v>N/A</v>
      </c>
      <c r="AB71" s="69" t="str">
        <f>IF(AND('Prioritized Approach Milestones'!C71="No",'Prioritized Approach Milestones'!F71=""),IF('Prioritized Approach Milestones'!B71=1,"ERROR 2","N/A"),"CORRECT")</f>
        <v>CORRECT</v>
      </c>
      <c r="AC71" s="69" t="str">
        <f>IF(AND('Prioritized Approach Milestones'!C71="No",'Prioritized Approach Milestones'!F71=""),IF('Prioritized Approach Milestones'!B71=2,"ERROR 2","N/A"),"CORRECT")</f>
        <v>CORRECT</v>
      </c>
      <c r="AD71" s="69" t="str">
        <f>IF(AND('Prioritized Approach Milestones'!C71="No",'Prioritized Approach Milestones'!F71=""),IF('Prioritized Approach Milestones'!B71=3,"ERROR 2","N/A"),"CORRECT")</f>
        <v>CORRECT</v>
      </c>
      <c r="AE71" s="69" t="str">
        <f>IF(AND('Prioritized Approach Milestones'!C71="No",'Prioritized Approach Milestones'!F71=""),IF('Prioritized Approach Milestones'!B71=4,"ERROR 2","N/A"),"CORRECT")</f>
        <v>CORRECT</v>
      </c>
      <c r="AF71" s="69" t="str">
        <f>IF(AND('Prioritized Approach Milestones'!C71="No",'Prioritized Approach Milestones'!F71=""),IF('Prioritized Approach Milestones'!B71=5,"ERROR 2","N/A"),"CORRECT")</f>
        <v>CORRECT</v>
      </c>
      <c r="AG71" s="78" t="str">
        <f>IF(AND('Prioritized Approach Milestones'!C71="No",'Prioritized Approach Milestones'!F71=""),IF('Prioritized Approach Milestones'!B71=6,"ERROR 2","N/A"),"CORRECT")</f>
        <v>CORRECT</v>
      </c>
    </row>
    <row r="72" spans="1:33">
      <c r="A72" s="85">
        <f>COUNTIFS('Prioritized Approach Milestones'!B72,"1",'Prioritized Approach Milestones'!C72,"yes")</f>
        <v>0</v>
      </c>
      <c r="B72" s="90">
        <f>COUNTIFS('Prioritized Approach Milestones'!B72,"2",'Prioritized Approach Milestones'!C72,"yes")</f>
        <v>0</v>
      </c>
      <c r="C72" s="86">
        <f>COUNTIFS('Prioritized Approach Milestones'!B72,"3",'Prioritized Approach Milestones'!C72,"yes")</f>
        <v>0</v>
      </c>
      <c r="D72" s="87">
        <f>COUNTIFS('Prioritized Approach Milestones'!B72,"4",'Prioritized Approach Milestones'!C72,"yes")</f>
        <v>0</v>
      </c>
      <c r="E72" s="88">
        <f>COUNTIFS('Prioritized Approach Milestones'!B72,"5",'Prioritized Approach Milestones'!C72,"yes")</f>
        <v>0</v>
      </c>
      <c r="F72" s="89">
        <f>COUNTIFS('Prioritized Approach Milestones'!B72,"6",'Prioritized Approach Milestones'!C72,"yes")</f>
        <v>0</v>
      </c>
      <c r="G72" s="274">
        <f t="shared" si="4"/>
        <v>0</v>
      </c>
      <c r="H72" s="172">
        <f>COUNTIFS('Prioritized Approach Milestones'!B72,"1",'Prioritized Approach Milestones'!C72,"N/A")</f>
        <v>0</v>
      </c>
      <c r="I72" s="172">
        <f>COUNTIFS('Prioritized Approach Milestones'!B72,"2",'Prioritized Approach Milestones'!C72,"N/A")</f>
        <v>0</v>
      </c>
      <c r="J72" s="172">
        <f>COUNTIFS('Prioritized Approach Milestones'!B72,"3",'Prioritized Approach Milestones'!C72,"N/A")</f>
        <v>0</v>
      </c>
      <c r="K72" s="172">
        <f>COUNTIFS('Prioritized Approach Milestones'!B72,"4",'Prioritized Approach Milestones'!C72,"N/A")</f>
        <v>0</v>
      </c>
      <c r="L72" s="172">
        <f>COUNTIFS('Prioritized Approach Milestones'!B72,"5",'Prioritized Approach Milestones'!C72,"N/A")</f>
        <v>0</v>
      </c>
      <c r="M72" s="172">
        <f>COUNTIFS('Prioritized Approach Milestones'!B72,"6",'Prioritized Approach Milestones'!C72,"N/A")</f>
        <v>0</v>
      </c>
      <c r="N72" s="260">
        <f t="shared" si="3"/>
        <v>0</v>
      </c>
      <c r="O72" s="279"/>
      <c r="P72" s="75" t="str">
        <f>IF('Prioritized Approach Milestones'!$B72=1,'Prioritized Approach Milestones'!$F72,"")</f>
        <v/>
      </c>
      <c r="Q72" s="75">
        <f>IF('Prioritized Approach Milestones'!$B72=2,'Prioritized Approach Milestones'!$F72,"")</f>
        <v>0</v>
      </c>
      <c r="R72" s="75" t="str">
        <f>IF('Prioritized Approach Milestones'!$B72=3,'Prioritized Approach Milestones'!$F72,"")</f>
        <v/>
      </c>
      <c r="S72" s="75" t="str">
        <f>IF('Prioritized Approach Milestones'!$B72=4,'Prioritized Approach Milestones'!$F72,"")</f>
        <v/>
      </c>
      <c r="T72" s="75" t="str">
        <f>IF('Prioritized Approach Milestones'!$B72=5,'Prioritized Approach Milestones'!$F72,"")</f>
        <v/>
      </c>
      <c r="U72" s="76" t="str">
        <f>IF('Prioritized Approach Milestones'!$B72=6,'Prioritized Approach Milestones'!$F72,"")</f>
        <v/>
      </c>
      <c r="V72" s="77" t="str">
        <f>IF(AND('Prioritized Approach Milestones'!C72="Yes",'Prioritized Approach Milestones'!F72=""),"CORRECT",IF('Prioritized Approach Milestones'!C72="No","CORRECT",IF('Prioritized Approach Milestones'!B72=1,"ERROR 1","N/A")))</f>
        <v>N/A</v>
      </c>
      <c r="W72" s="77" t="str">
        <f>IF(AND('Prioritized Approach Milestones'!C72="Yes",'Prioritized Approach Milestones'!F72=""),"CORRECT",IF('Prioritized Approach Milestones'!C72="No","CORRECT",IF('Prioritized Approach Milestones'!B72=2,"ERROR 1","N/A")))</f>
        <v>ERROR 1</v>
      </c>
      <c r="X72" s="77" t="str">
        <f>IF(AND('Prioritized Approach Milestones'!C72="Yes",'Prioritized Approach Milestones'!F72=""),"CORRECT",IF('Prioritized Approach Milestones'!C72="No","CORRECT",IF('Prioritized Approach Milestones'!B72=3,"ERROR 1","N/A")))</f>
        <v>N/A</v>
      </c>
      <c r="Y72" s="77" t="str">
        <f>IF(AND('Prioritized Approach Milestones'!C72="Yes",'Prioritized Approach Milestones'!F72=""),"CORRECT",IF('Prioritized Approach Milestones'!C72="No","CORRECT",IF('Prioritized Approach Milestones'!B72=4,"ERROR 1","N/A")))</f>
        <v>N/A</v>
      </c>
      <c r="Z72" s="77" t="str">
        <f>IF(AND('Prioritized Approach Milestones'!C72="Yes",'Prioritized Approach Milestones'!F72=""),"CORRECT",IF('Prioritized Approach Milestones'!C72="No","CORRECT",IF('Prioritized Approach Milestones'!B72=5,"ERROR 1","N/A")))</f>
        <v>N/A</v>
      </c>
      <c r="AA72" s="77" t="str">
        <f>IF(AND('Prioritized Approach Milestones'!C72="Yes",'Prioritized Approach Milestones'!F72=""),"CORRECT",IF('Prioritized Approach Milestones'!C72="No","CORRECT",IF('Prioritized Approach Milestones'!B72=6,"ERROR 1","N/A")))</f>
        <v>N/A</v>
      </c>
      <c r="AB72" s="69" t="str">
        <f>IF(AND('Prioritized Approach Milestones'!C72="No",'Prioritized Approach Milestones'!F72=""),IF('Prioritized Approach Milestones'!B72=1,"ERROR 2","N/A"),"CORRECT")</f>
        <v>CORRECT</v>
      </c>
      <c r="AC72" s="69" t="str">
        <f>IF(AND('Prioritized Approach Milestones'!C72="No",'Prioritized Approach Milestones'!F72=""),IF('Prioritized Approach Milestones'!B72=2,"ERROR 2","N/A"),"CORRECT")</f>
        <v>CORRECT</v>
      </c>
      <c r="AD72" s="69" t="str">
        <f>IF(AND('Prioritized Approach Milestones'!C72="No",'Prioritized Approach Milestones'!F72=""),IF('Prioritized Approach Milestones'!B72=3,"ERROR 2","N/A"),"CORRECT")</f>
        <v>CORRECT</v>
      </c>
      <c r="AE72" s="69" t="str">
        <f>IF(AND('Prioritized Approach Milestones'!C72="No",'Prioritized Approach Milestones'!F72=""),IF('Prioritized Approach Milestones'!B72=4,"ERROR 2","N/A"),"CORRECT")</f>
        <v>CORRECT</v>
      </c>
      <c r="AF72" s="69" t="str">
        <f>IF(AND('Prioritized Approach Milestones'!C72="No",'Prioritized Approach Milestones'!F72=""),IF('Prioritized Approach Milestones'!B72=5,"ERROR 2","N/A"),"CORRECT")</f>
        <v>CORRECT</v>
      </c>
      <c r="AG72" s="78" t="str">
        <f>IF(AND('Prioritized Approach Milestones'!C72="No",'Prioritized Approach Milestones'!F72=""),IF('Prioritized Approach Milestones'!B72=6,"ERROR 2","N/A"),"CORRECT")</f>
        <v>CORRECT</v>
      </c>
    </row>
    <row r="73" spans="1:33">
      <c r="A73" s="85">
        <f>COUNTIFS('Prioritized Approach Milestones'!B73,"1",'Prioritized Approach Milestones'!C73,"yes")</f>
        <v>0</v>
      </c>
      <c r="B73" s="90">
        <f>COUNTIFS('Prioritized Approach Milestones'!B73,"2",'Prioritized Approach Milestones'!C73,"yes")</f>
        <v>0</v>
      </c>
      <c r="C73" s="86">
        <f>COUNTIFS('Prioritized Approach Milestones'!B73,"3",'Prioritized Approach Milestones'!C73,"yes")</f>
        <v>0</v>
      </c>
      <c r="D73" s="87">
        <f>COUNTIFS('Prioritized Approach Milestones'!B73,"4",'Prioritized Approach Milestones'!C73,"yes")</f>
        <v>0</v>
      </c>
      <c r="E73" s="88">
        <f>COUNTIFS('Prioritized Approach Milestones'!B73,"5",'Prioritized Approach Milestones'!C73,"yes")</f>
        <v>0</v>
      </c>
      <c r="F73" s="89">
        <f>COUNTIFS('Prioritized Approach Milestones'!B73,"6",'Prioritized Approach Milestones'!C73,"yes")</f>
        <v>0</v>
      </c>
      <c r="G73" s="274">
        <f t="shared" si="4"/>
        <v>0</v>
      </c>
      <c r="H73" s="172">
        <f>COUNTIFS('Prioritized Approach Milestones'!B73,"1",'Prioritized Approach Milestones'!C73,"N/A")</f>
        <v>0</v>
      </c>
      <c r="I73" s="172">
        <f>COUNTIFS('Prioritized Approach Milestones'!B73,"2",'Prioritized Approach Milestones'!C73,"N/A")</f>
        <v>0</v>
      </c>
      <c r="J73" s="172">
        <f>COUNTIFS('Prioritized Approach Milestones'!B73,"3",'Prioritized Approach Milestones'!C73,"N/A")</f>
        <v>0</v>
      </c>
      <c r="K73" s="172">
        <f>COUNTIFS('Prioritized Approach Milestones'!B73,"4",'Prioritized Approach Milestones'!C73,"N/A")</f>
        <v>0</v>
      </c>
      <c r="L73" s="172">
        <f>COUNTIFS('Prioritized Approach Milestones'!B73,"5",'Prioritized Approach Milestones'!C73,"N/A")</f>
        <v>0</v>
      </c>
      <c r="M73" s="172">
        <f>COUNTIFS('Prioritized Approach Milestones'!B73,"6",'Prioritized Approach Milestones'!C73,"N/A")</f>
        <v>0</v>
      </c>
      <c r="N73" s="260">
        <f t="shared" si="3"/>
        <v>0</v>
      </c>
      <c r="O73" s="279"/>
      <c r="P73" s="75" t="str">
        <f>IF('Prioritized Approach Milestones'!$B73=1,'Prioritized Approach Milestones'!$F73,"")</f>
        <v/>
      </c>
      <c r="Q73" s="75">
        <f>IF('Prioritized Approach Milestones'!$B73=2,'Prioritized Approach Milestones'!$F73,"")</f>
        <v>0</v>
      </c>
      <c r="R73" s="75" t="str">
        <f>IF('Prioritized Approach Milestones'!$B73=3,'Prioritized Approach Milestones'!$F73,"")</f>
        <v/>
      </c>
      <c r="S73" s="75" t="str">
        <f>IF('Prioritized Approach Milestones'!$B73=4,'Prioritized Approach Milestones'!$F73,"")</f>
        <v/>
      </c>
      <c r="T73" s="75" t="str">
        <f>IF('Prioritized Approach Milestones'!$B73=5,'Prioritized Approach Milestones'!$F73,"")</f>
        <v/>
      </c>
      <c r="U73" s="76" t="str">
        <f>IF('Prioritized Approach Milestones'!$B73=6,'Prioritized Approach Milestones'!$F73,"")</f>
        <v/>
      </c>
      <c r="V73" s="77" t="str">
        <f>IF(AND('Prioritized Approach Milestones'!C73="Yes",'Prioritized Approach Milestones'!F73=""),"CORRECT",IF('Prioritized Approach Milestones'!C73="No","CORRECT",IF('Prioritized Approach Milestones'!B73=1,"ERROR 1","N/A")))</f>
        <v>N/A</v>
      </c>
      <c r="W73" s="77" t="str">
        <f>IF(AND('Prioritized Approach Milestones'!C73="Yes",'Prioritized Approach Milestones'!F73=""),"CORRECT",IF('Prioritized Approach Milestones'!C73="No","CORRECT",IF('Prioritized Approach Milestones'!B73=2,"ERROR 1","N/A")))</f>
        <v>ERROR 1</v>
      </c>
      <c r="X73" s="77" t="str">
        <f>IF(AND('Prioritized Approach Milestones'!C73="Yes",'Prioritized Approach Milestones'!F73=""),"CORRECT",IF('Prioritized Approach Milestones'!C73="No","CORRECT",IF('Prioritized Approach Milestones'!B73=3,"ERROR 1","N/A")))</f>
        <v>N/A</v>
      </c>
      <c r="Y73" s="77" t="str">
        <f>IF(AND('Prioritized Approach Milestones'!C73="Yes",'Prioritized Approach Milestones'!F73=""),"CORRECT",IF('Prioritized Approach Milestones'!C73="No","CORRECT",IF('Prioritized Approach Milestones'!B73=4,"ERROR 1","N/A")))</f>
        <v>N/A</v>
      </c>
      <c r="Z73" s="77" t="str">
        <f>IF(AND('Prioritized Approach Milestones'!C73="Yes",'Prioritized Approach Milestones'!F73=""),"CORRECT",IF('Prioritized Approach Milestones'!C73="No","CORRECT",IF('Prioritized Approach Milestones'!B73=5,"ERROR 1","N/A")))</f>
        <v>N/A</v>
      </c>
      <c r="AA73" s="77" t="str">
        <f>IF(AND('Prioritized Approach Milestones'!C73="Yes",'Prioritized Approach Milestones'!F73=""),"CORRECT",IF('Prioritized Approach Milestones'!C73="No","CORRECT",IF('Prioritized Approach Milestones'!B73=6,"ERROR 1","N/A")))</f>
        <v>N/A</v>
      </c>
      <c r="AB73" s="69" t="str">
        <f>IF(AND('Prioritized Approach Milestones'!C73="No",'Prioritized Approach Milestones'!F73=""),IF('Prioritized Approach Milestones'!B73=1,"ERROR 2","N/A"),"CORRECT")</f>
        <v>CORRECT</v>
      </c>
      <c r="AC73" s="69" t="str">
        <f>IF(AND('Prioritized Approach Milestones'!C73="No",'Prioritized Approach Milestones'!F73=""),IF('Prioritized Approach Milestones'!B73=2,"ERROR 2","N/A"),"CORRECT")</f>
        <v>CORRECT</v>
      </c>
      <c r="AD73" s="69" t="str">
        <f>IF(AND('Prioritized Approach Milestones'!C73="No",'Prioritized Approach Milestones'!F73=""),IF('Prioritized Approach Milestones'!B73=3,"ERROR 2","N/A"),"CORRECT")</f>
        <v>CORRECT</v>
      </c>
      <c r="AE73" s="69" t="str">
        <f>IF(AND('Prioritized Approach Milestones'!C73="No",'Prioritized Approach Milestones'!F73=""),IF('Prioritized Approach Milestones'!B73=4,"ERROR 2","N/A"),"CORRECT")</f>
        <v>CORRECT</v>
      </c>
      <c r="AF73" s="69" t="str">
        <f>IF(AND('Prioritized Approach Milestones'!C73="No",'Prioritized Approach Milestones'!F73=""),IF('Prioritized Approach Milestones'!B73=5,"ERROR 2","N/A"),"CORRECT")</f>
        <v>CORRECT</v>
      </c>
      <c r="AG73" s="78" t="str">
        <f>IF(AND('Prioritized Approach Milestones'!C73="No",'Prioritized Approach Milestones'!F73=""),IF('Prioritized Approach Milestones'!B73=6,"ERROR 2","N/A"),"CORRECT")</f>
        <v>CORRECT</v>
      </c>
    </row>
    <row r="74" spans="1:33">
      <c r="A74" s="85">
        <f>COUNTIFS('Prioritized Approach Milestones'!B74,"1",'Prioritized Approach Milestones'!C74,"yes")</f>
        <v>0</v>
      </c>
      <c r="B74" s="90">
        <f>COUNTIFS('Prioritized Approach Milestones'!B74,"2",'Prioritized Approach Milestones'!C74,"yes")</f>
        <v>0</v>
      </c>
      <c r="C74" s="86">
        <f>COUNTIFS('Prioritized Approach Milestones'!B74,"3",'Prioritized Approach Milestones'!C74,"yes")</f>
        <v>0</v>
      </c>
      <c r="D74" s="87">
        <f>COUNTIFS('Prioritized Approach Milestones'!B74,"4",'Prioritized Approach Milestones'!C74,"yes")</f>
        <v>0</v>
      </c>
      <c r="E74" s="88">
        <f>COUNTIFS('Prioritized Approach Milestones'!B74,"5",'Prioritized Approach Milestones'!C74,"yes")</f>
        <v>0</v>
      </c>
      <c r="F74" s="89">
        <f>COUNTIFS('Prioritized Approach Milestones'!B74,"6",'Prioritized Approach Milestones'!C74,"yes")</f>
        <v>0</v>
      </c>
      <c r="G74" s="274">
        <f t="shared" si="4"/>
        <v>0</v>
      </c>
      <c r="H74" s="172">
        <f>COUNTIFS('Prioritized Approach Milestones'!B74,"1",'Prioritized Approach Milestones'!C74,"N/A")</f>
        <v>0</v>
      </c>
      <c r="I74" s="172">
        <f>COUNTIFS('Prioritized Approach Milestones'!B74,"2",'Prioritized Approach Milestones'!C74,"N/A")</f>
        <v>0</v>
      </c>
      <c r="J74" s="172">
        <f>COUNTIFS('Prioritized Approach Milestones'!B74,"3",'Prioritized Approach Milestones'!C74,"N/A")</f>
        <v>0</v>
      </c>
      <c r="K74" s="172">
        <f>COUNTIFS('Prioritized Approach Milestones'!B74,"4",'Prioritized Approach Milestones'!C74,"N/A")</f>
        <v>0</v>
      </c>
      <c r="L74" s="172">
        <f>COUNTIFS('Prioritized Approach Milestones'!B74,"5",'Prioritized Approach Milestones'!C74,"N/A")</f>
        <v>0</v>
      </c>
      <c r="M74" s="172">
        <f>COUNTIFS('Prioritized Approach Milestones'!B74,"6",'Prioritized Approach Milestones'!C74,"N/A")</f>
        <v>0</v>
      </c>
      <c r="N74" s="260">
        <f t="shared" si="3"/>
        <v>0</v>
      </c>
      <c r="O74" s="279"/>
      <c r="P74" s="75" t="str">
        <f>IF('Prioritized Approach Milestones'!$B74=1,'Prioritized Approach Milestones'!$F74,"")</f>
        <v/>
      </c>
      <c r="Q74" s="75">
        <f>IF('Prioritized Approach Milestones'!$B74=2,'Prioritized Approach Milestones'!$F74,"")</f>
        <v>0</v>
      </c>
      <c r="R74" s="75" t="str">
        <f>IF('Prioritized Approach Milestones'!$B74=3,'Prioritized Approach Milestones'!$F74,"")</f>
        <v/>
      </c>
      <c r="S74" s="75" t="str">
        <f>IF('Prioritized Approach Milestones'!$B74=4,'Prioritized Approach Milestones'!$F74,"")</f>
        <v/>
      </c>
      <c r="T74" s="75" t="str">
        <f>IF('Prioritized Approach Milestones'!$B74=5,'Prioritized Approach Milestones'!$F74,"")</f>
        <v/>
      </c>
      <c r="U74" s="76" t="str">
        <f>IF('Prioritized Approach Milestones'!$B74=6,'Prioritized Approach Milestones'!$F74,"")</f>
        <v/>
      </c>
      <c r="V74" s="77" t="str">
        <f>IF(AND('Prioritized Approach Milestones'!C74="Yes",'Prioritized Approach Milestones'!F74=""),"CORRECT",IF('Prioritized Approach Milestones'!C74="No","CORRECT",IF('Prioritized Approach Milestones'!B74=1,"ERROR 1","N/A")))</f>
        <v>N/A</v>
      </c>
      <c r="W74" s="77" t="str">
        <f>IF(AND('Prioritized Approach Milestones'!C74="Yes",'Prioritized Approach Milestones'!F74=""),"CORRECT",IF('Prioritized Approach Milestones'!C74="No","CORRECT",IF('Prioritized Approach Milestones'!B74=2,"ERROR 1","N/A")))</f>
        <v>ERROR 1</v>
      </c>
      <c r="X74" s="77" t="str">
        <f>IF(AND('Prioritized Approach Milestones'!C74="Yes",'Prioritized Approach Milestones'!F74=""),"CORRECT",IF('Prioritized Approach Milestones'!C74="No","CORRECT",IF('Prioritized Approach Milestones'!B74=3,"ERROR 1","N/A")))</f>
        <v>N/A</v>
      </c>
      <c r="Y74" s="77" t="str">
        <f>IF(AND('Prioritized Approach Milestones'!C74="Yes",'Prioritized Approach Milestones'!F74=""),"CORRECT",IF('Prioritized Approach Milestones'!C74="No","CORRECT",IF('Prioritized Approach Milestones'!B74=4,"ERROR 1","N/A")))</f>
        <v>N/A</v>
      </c>
      <c r="Z74" s="77" t="str">
        <f>IF(AND('Prioritized Approach Milestones'!C74="Yes",'Prioritized Approach Milestones'!F74=""),"CORRECT",IF('Prioritized Approach Milestones'!C74="No","CORRECT",IF('Prioritized Approach Milestones'!B74=5,"ERROR 1","N/A")))</f>
        <v>N/A</v>
      </c>
      <c r="AA74" s="77" t="str">
        <f>IF(AND('Prioritized Approach Milestones'!C74="Yes",'Prioritized Approach Milestones'!F74=""),"CORRECT",IF('Prioritized Approach Milestones'!C74="No","CORRECT",IF('Prioritized Approach Milestones'!B74=6,"ERROR 1","N/A")))</f>
        <v>N/A</v>
      </c>
      <c r="AB74" s="69" t="str">
        <f>IF(AND('Prioritized Approach Milestones'!C74="No",'Prioritized Approach Milestones'!F74=""),IF('Prioritized Approach Milestones'!B74=1,"ERROR 2","N/A"),"CORRECT")</f>
        <v>CORRECT</v>
      </c>
      <c r="AC74" s="69" t="str">
        <f>IF(AND('Prioritized Approach Milestones'!C74="No",'Prioritized Approach Milestones'!F74=""),IF('Prioritized Approach Milestones'!B74=2,"ERROR 2","N/A"),"CORRECT")</f>
        <v>CORRECT</v>
      </c>
      <c r="AD74" s="69" t="str">
        <f>IF(AND('Prioritized Approach Milestones'!C74="No",'Prioritized Approach Milestones'!F74=""),IF('Prioritized Approach Milestones'!B74=3,"ERROR 2","N/A"),"CORRECT")</f>
        <v>CORRECT</v>
      </c>
      <c r="AE74" s="69" t="str">
        <f>IF(AND('Prioritized Approach Milestones'!C74="No",'Prioritized Approach Milestones'!F74=""),IF('Prioritized Approach Milestones'!B74=4,"ERROR 2","N/A"),"CORRECT")</f>
        <v>CORRECT</v>
      </c>
      <c r="AF74" s="69" t="str">
        <f>IF(AND('Prioritized Approach Milestones'!C74="No",'Prioritized Approach Milestones'!F74=""),IF('Prioritized Approach Milestones'!B74=5,"ERROR 2","N/A"),"CORRECT")</f>
        <v>CORRECT</v>
      </c>
      <c r="AG74" s="78" t="str">
        <f>IF(AND('Prioritized Approach Milestones'!C74="No",'Prioritized Approach Milestones'!F74=""),IF('Prioritized Approach Milestones'!B74=6,"ERROR 2","N/A"),"CORRECT")</f>
        <v>CORRECT</v>
      </c>
    </row>
    <row r="75" spans="1:33">
      <c r="A75" s="85">
        <f>COUNTIFS('Prioritized Approach Milestones'!B75,"1",'Prioritized Approach Milestones'!C75,"yes")</f>
        <v>0</v>
      </c>
      <c r="B75" s="90">
        <f>COUNTIFS('Prioritized Approach Milestones'!B75,"2",'Prioritized Approach Milestones'!C75,"yes")</f>
        <v>0</v>
      </c>
      <c r="C75" s="86">
        <f>COUNTIFS('Prioritized Approach Milestones'!B75,"3",'Prioritized Approach Milestones'!C75,"yes")</f>
        <v>0</v>
      </c>
      <c r="D75" s="87">
        <f>COUNTIFS('Prioritized Approach Milestones'!B75,"4",'Prioritized Approach Milestones'!C75,"yes")</f>
        <v>0</v>
      </c>
      <c r="E75" s="88">
        <f>COUNTIFS('Prioritized Approach Milestones'!B75,"5",'Prioritized Approach Milestones'!C75,"yes")</f>
        <v>0</v>
      </c>
      <c r="F75" s="89">
        <f>COUNTIFS('Prioritized Approach Milestones'!B75,"6",'Prioritized Approach Milestones'!C75,"yes")</f>
        <v>0</v>
      </c>
      <c r="G75" s="274">
        <f t="shared" si="4"/>
        <v>0</v>
      </c>
      <c r="H75" s="172">
        <f>COUNTIFS('Prioritized Approach Milestones'!B75,"1",'Prioritized Approach Milestones'!C75,"N/A")</f>
        <v>0</v>
      </c>
      <c r="I75" s="172">
        <f>COUNTIFS('Prioritized Approach Milestones'!B75,"2",'Prioritized Approach Milestones'!C75,"N/A")</f>
        <v>0</v>
      </c>
      <c r="J75" s="172">
        <f>COUNTIFS('Prioritized Approach Milestones'!B75,"3",'Prioritized Approach Milestones'!C75,"N/A")</f>
        <v>0</v>
      </c>
      <c r="K75" s="172">
        <f>COUNTIFS('Prioritized Approach Milestones'!B75,"4",'Prioritized Approach Milestones'!C75,"N/A")</f>
        <v>0</v>
      </c>
      <c r="L75" s="172">
        <f>COUNTIFS('Prioritized Approach Milestones'!B75,"5",'Prioritized Approach Milestones'!C75,"N/A")</f>
        <v>0</v>
      </c>
      <c r="M75" s="172">
        <f>COUNTIFS('Prioritized Approach Milestones'!B75,"6",'Prioritized Approach Milestones'!C75,"N/A")</f>
        <v>0</v>
      </c>
      <c r="N75" s="260">
        <f t="shared" si="3"/>
        <v>0</v>
      </c>
      <c r="O75" s="279"/>
      <c r="P75" s="75" t="str">
        <f>IF('Prioritized Approach Milestones'!$B75=1,'Prioritized Approach Milestones'!$F75,"")</f>
        <v/>
      </c>
      <c r="Q75" s="75" t="str">
        <f>IF('Prioritized Approach Milestones'!$B75=2,'Prioritized Approach Milestones'!$F75,"")</f>
        <v/>
      </c>
      <c r="R75" s="75" t="str">
        <f>IF('Prioritized Approach Milestones'!$B75=3,'Prioritized Approach Milestones'!$F75,"")</f>
        <v/>
      </c>
      <c r="S75" s="75" t="str">
        <f>IF('Prioritized Approach Milestones'!$B75=4,'Prioritized Approach Milestones'!$F75,"")</f>
        <v/>
      </c>
      <c r="T75" s="75" t="str">
        <f>IF('Prioritized Approach Milestones'!$B75=5,'Prioritized Approach Milestones'!$F75,"")</f>
        <v/>
      </c>
      <c r="U75" s="76" t="str">
        <f>IF('Prioritized Approach Milestones'!$B75=6,'Prioritized Approach Milestones'!$F75,"")</f>
        <v/>
      </c>
      <c r="V75" s="77" t="str">
        <f>IF(AND('Prioritized Approach Milestones'!C75="Yes",'Prioritized Approach Milestones'!F75=""),"CORRECT",IF('Prioritized Approach Milestones'!C75="No","CORRECT",IF('Prioritized Approach Milestones'!B75=1,"ERROR 1","N/A")))</f>
        <v>N/A</v>
      </c>
      <c r="W75" s="77" t="str">
        <f>IF(AND('Prioritized Approach Milestones'!C75="Yes",'Prioritized Approach Milestones'!F75=""),"CORRECT",IF('Prioritized Approach Milestones'!C75="No","CORRECT",IF('Prioritized Approach Milestones'!B75=2,"ERROR 1","N/A")))</f>
        <v>N/A</v>
      </c>
      <c r="X75" s="77" t="str">
        <f>IF(AND('Prioritized Approach Milestones'!C75="Yes",'Prioritized Approach Milestones'!F75=""),"CORRECT",IF('Prioritized Approach Milestones'!C75="No","CORRECT",IF('Prioritized Approach Milestones'!B75=3,"ERROR 1","N/A")))</f>
        <v>N/A</v>
      </c>
      <c r="Y75" s="77" t="str">
        <f>IF(AND('Prioritized Approach Milestones'!C75="Yes",'Prioritized Approach Milestones'!F75=""),"CORRECT",IF('Prioritized Approach Milestones'!C75="No","CORRECT",IF('Prioritized Approach Milestones'!B75=4,"ERROR 1","N/A")))</f>
        <v>N/A</v>
      </c>
      <c r="Z75" s="77" t="str">
        <f>IF(AND('Prioritized Approach Milestones'!C75="Yes",'Prioritized Approach Milestones'!F75=""),"CORRECT",IF('Prioritized Approach Milestones'!C75="No","CORRECT",IF('Prioritized Approach Milestones'!B75=5,"ERROR 1","N/A")))</f>
        <v>N/A</v>
      </c>
      <c r="AA75" s="77" t="str">
        <f>IF(AND('Prioritized Approach Milestones'!C75="Yes",'Prioritized Approach Milestones'!F75=""),"CORRECT",IF('Prioritized Approach Milestones'!C75="No","CORRECT",IF('Prioritized Approach Milestones'!B75=6,"ERROR 1","N/A")))</f>
        <v>N/A</v>
      </c>
      <c r="AB75" s="69" t="str">
        <f>IF(AND('Prioritized Approach Milestones'!C75="No",'Prioritized Approach Milestones'!F75=""),IF('Prioritized Approach Milestones'!B75=1,"ERROR 2","N/A"),"CORRECT")</f>
        <v>CORRECT</v>
      </c>
      <c r="AC75" s="69" t="str">
        <f>IF(AND('Prioritized Approach Milestones'!C75="No",'Prioritized Approach Milestones'!F75=""),IF('Prioritized Approach Milestones'!B75=2,"ERROR 2","N/A"),"CORRECT")</f>
        <v>CORRECT</v>
      </c>
      <c r="AD75" s="69" t="str">
        <f>IF(AND('Prioritized Approach Milestones'!C75="No",'Prioritized Approach Milestones'!F75=""),IF('Prioritized Approach Milestones'!B75=3,"ERROR 2","N/A"),"CORRECT")</f>
        <v>CORRECT</v>
      </c>
      <c r="AE75" s="69" t="str">
        <f>IF(AND('Prioritized Approach Milestones'!C75="No",'Prioritized Approach Milestones'!F75=""),IF('Prioritized Approach Milestones'!B75=4,"ERROR 2","N/A"),"CORRECT")</f>
        <v>CORRECT</v>
      </c>
      <c r="AF75" s="69" t="str">
        <f>IF(AND('Prioritized Approach Milestones'!C75="No",'Prioritized Approach Milestones'!F75=""),IF('Prioritized Approach Milestones'!B75=5,"ERROR 2","N/A"),"CORRECT")</f>
        <v>CORRECT</v>
      </c>
      <c r="AG75" s="78" t="str">
        <f>IF(AND('Prioritized Approach Milestones'!C75="No",'Prioritized Approach Milestones'!F75=""),IF('Prioritized Approach Milestones'!B75=6,"ERROR 2","N/A"),"CORRECT")</f>
        <v>CORRECT</v>
      </c>
    </row>
    <row r="76" spans="1:33">
      <c r="A76" s="85">
        <f>COUNTIFS('Prioritized Approach Milestones'!B76,"1",'Prioritized Approach Milestones'!C76,"yes")</f>
        <v>0</v>
      </c>
      <c r="B76" s="90">
        <f>COUNTIFS('Prioritized Approach Milestones'!B76,"2",'Prioritized Approach Milestones'!C76,"yes")</f>
        <v>0</v>
      </c>
      <c r="C76" s="86">
        <f>COUNTIFS('Prioritized Approach Milestones'!B76,"3",'Prioritized Approach Milestones'!C76,"yes")</f>
        <v>0</v>
      </c>
      <c r="D76" s="87">
        <f>COUNTIFS('Prioritized Approach Milestones'!B76,"4",'Prioritized Approach Milestones'!C76,"yes")</f>
        <v>0</v>
      </c>
      <c r="E76" s="88">
        <f>COUNTIFS('Prioritized Approach Milestones'!B76,"5",'Prioritized Approach Milestones'!C76,"yes")</f>
        <v>0</v>
      </c>
      <c r="F76" s="89">
        <f>COUNTIFS('Prioritized Approach Milestones'!B76,"6",'Prioritized Approach Milestones'!C76,"yes")</f>
        <v>0</v>
      </c>
      <c r="G76" s="274">
        <f t="shared" si="4"/>
        <v>0</v>
      </c>
      <c r="H76" s="172">
        <f>COUNTIFS('Prioritized Approach Milestones'!B76,"1",'Prioritized Approach Milestones'!C76,"N/A")</f>
        <v>0</v>
      </c>
      <c r="I76" s="172">
        <f>COUNTIFS('Prioritized Approach Milestones'!B76,"2",'Prioritized Approach Milestones'!C76,"N/A")</f>
        <v>0</v>
      </c>
      <c r="J76" s="172">
        <f>COUNTIFS('Prioritized Approach Milestones'!B76,"3",'Prioritized Approach Milestones'!C76,"N/A")</f>
        <v>0</v>
      </c>
      <c r="K76" s="172">
        <f>COUNTIFS('Prioritized Approach Milestones'!B76,"4",'Prioritized Approach Milestones'!C76,"N/A")</f>
        <v>0</v>
      </c>
      <c r="L76" s="172">
        <f>COUNTIFS('Prioritized Approach Milestones'!B76,"5",'Prioritized Approach Milestones'!C76,"N/A")</f>
        <v>0</v>
      </c>
      <c r="M76" s="172">
        <f>COUNTIFS('Prioritized Approach Milestones'!B76,"6",'Prioritized Approach Milestones'!C76,"N/A")</f>
        <v>0</v>
      </c>
      <c r="N76" s="260">
        <f t="shared" si="3"/>
        <v>0</v>
      </c>
      <c r="O76" s="279"/>
      <c r="P76" s="75" t="str">
        <f>IF('Prioritized Approach Milestones'!$B76=1,'Prioritized Approach Milestones'!$F76,"")</f>
        <v/>
      </c>
      <c r="Q76" s="75" t="str">
        <f>IF('Prioritized Approach Milestones'!$B76=2,'Prioritized Approach Milestones'!$F76,"")</f>
        <v/>
      </c>
      <c r="R76" s="75">
        <f>IF('Prioritized Approach Milestones'!$B76=3,'Prioritized Approach Milestones'!$F76,"")</f>
        <v>0</v>
      </c>
      <c r="S76" s="75" t="str">
        <f>IF('Prioritized Approach Milestones'!$B76=4,'Prioritized Approach Milestones'!$F76,"")</f>
        <v/>
      </c>
      <c r="T76" s="75" t="str">
        <f>IF('Prioritized Approach Milestones'!$B76=5,'Prioritized Approach Milestones'!$F76,"")</f>
        <v/>
      </c>
      <c r="U76" s="76" t="str">
        <f>IF('Prioritized Approach Milestones'!$B76=6,'Prioritized Approach Milestones'!$F76,"")</f>
        <v/>
      </c>
      <c r="V76" s="77" t="str">
        <f>IF(AND('Prioritized Approach Milestones'!C76="Yes",'Prioritized Approach Milestones'!F76=""),"CORRECT",IF('Prioritized Approach Milestones'!C76="No","CORRECT",IF('Prioritized Approach Milestones'!B76=1,"ERROR 1","N/A")))</f>
        <v>N/A</v>
      </c>
      <c r="W76" s="77" t="str">
        <f>IF(AND('Prioritized Approach Milestones'!C76="Yes",'Prioritized Approach Milestones'!F76=""),"CORRECT",IF('Prioritized Approach Milestones'!C76="No","CORRECT",IF('Prioritized Approach Milestones'!B76=2,"ERROR 1","N/A")))</f>
        <v>N/A</v>
      </c>
      <c r="X76" s="77" t="str">
        <f>IF(AND('Prioritized Approach Milestones'!C76="Yes",'Prioritized Approach Milestones'!F76=""),"CORRECT",IF('Prioritized Approach Milestones'!C76="No","CORRECT",IF('Prioritized Approach Milestones'!B76=3,"ERROR 1","N/A")))</f>
        <v>ERROR 1</v>
      </c>
      <c r="Y76" s="77" t="str">
        <f>IF(AND('Prioritized Approach Milestones'!C76="Yes",'Prioritized Approach Milestones'!F76=""),"CORRECT",IF('Prioritized Approach Milestones'!C76="No","CORRECT",IF('Prioritized Approach Milestones'!B76=4,"ERROR 1","N/A")))</f>
        <v>N/A</v>
      </c>
      <c r="Z76" s="77" t="str">
        <f>IF(AND('Prioritized Approach Milestones'!C76="Yes",'Prioritized Approach Milestones'!F76=""),"CORRECT",IF('Prioritized Approach Milestones'!C76="No","CORRECT",IF('Prioritized Approach Milestones'!B76=5,"ERROR 1","N/A")))</f>
        <v>N/A</v>
      </c>
      <c r="AA76" s="77" t="str">
        <f>IF(AND('Prioritized Approach Milestones'!C76="Yes",'Prioritized Approach Milestones'!F76=""),"CORRECT",IF('Prioritized Approach Milestones'!C76="No","CORRECT",IF('Prioritized Approach Milestones'!B76=6,"ERROR 1","N/A")))</f>
        <v>N/A</v>
      </c>
      <c r="AB76" s="69" t="str">
        <f>IF(AND('Prioritized Approach Milestones'!C76="No",'Prioritized Approach Milestones'!F76=""),IF('Prioritized Approach Milestones'!B76=1,"ERROR 2","N/A"),"CORRECT")</f>
        <v>CORRECT</v>
      </c>
      <c r="AC76" s="69" t="str">
        <f>IF(AND('Prioritized Approach Milestones'!C76="No",'Prioritized Approach Milestones'!F76=""),IF('Prioritized Approach Milestones'!B76=2,"ERROR 2","N/A"),"CORRECT")</f>
        <v>CORRECT</v>
      </c>
      <c r="AD76" s="69" t="str">
        <f>IF(AND('Prioritized Approach Milestones'!C76="No",'Prioritized Approach Milestones'!F76=""),IF('Prioritized Approach Milestones'!B76=3,"ERROR 2","N/A"),"CORRECT")</f>
        <v>CORRECT</v>
      </c>
      <c r="AE76" s="69" t="str">
        <f>IF(AND('Prioritized Approach Milestones'!C76="No",'Prioritized Approach Milestones'!F76=""),IF('Prioritized Approach Milestones'!B76=4,"ERROR 2","N/A"),"CORRECT")</f>
        <v>CORRECT</v>
      </c>
      <c r="AF76" s="69" t="str">
        <f>IF(AND('Prioritized Approach Milestones'!C76="No",'Prioritized Approach Milestones'!F76=""),IF('Prioritized Approach Milestones'!B76=5,"ERROR 2","N/A"),"CORRECT")</f>
        <v>CORRECT</v>
      </c>
      <c r="AG76" s="78" t="str">
        <f>IF(AND('Prioritized Approach Milestones'!C76="No",'Prioritized Approach Milestones'!F76=""),IF('Prioritized Approach Milestones'!B76=6,"ERROR 2","N/A"),"CORRECT")</f>
        <v>CORRECT</v>
      </c>
    </row>
    <row r="77" spans="1:33">
      <c r="A77" s="85">
        <f>COUNTIFS('Prioritized Approach Milestones'!B77,"1",'Prioritized Approach Milestones'!C77,"yes")</f>
        <v>0</v>
      </c>
      <c r="B77" s="90">
        <f>COUNTIFS('Prioritized Approach Milestones'!B77,"2",'Prioritized Approach Milestones'!C77,"yes")</f>
        <v>0</v>
      </c>
      <c r="C77" s="86">
        <f>COUNTIFS('Prioritized Approach Milestones'!B77,"3",'Prioritized Approach Milestones'!C77,"yes")</f>
        <v>0</v>
      </c>
      <c r="D77" s="87">
        <f>COUNTIFS('Prioritized Approach Milestones'!B77,"4",'Prioritized Approach Milestones'!C77,"yes")</f>
        <v>0</v>
      </c>
      <c r="E77" s="88">
        <f>COUNTIFS('Prioritized Approach Milestones'!B77,"5",'Prioritized Approach Milestones'!C77,"yes")</f>
        <v>0</v>
      </c>
      <c r="F77" s="89">
        <f>COUNTIFS('Prioritized Approach Milestones'!B77,"6",'Prioritized Approach Milestones'!C77,"yes")</f>
        <v>0</v>
      </c>
      <c r="G77" s="274">
        <f t="shared" si="4"/>
        <v>0</v>
      </c>
      <c r="H77" s="172">
        <f>COUNTIFS('Prioritized Approach Milestones'!B77,"1",'Prioritized Approach Milestones'!C77,"N/A")</f>
        <v>0</v>
      </c>
      <c r="I77" s="172">
        <f>COUNTIFS('Prioritized Approach Milestones'!B77,"2",'Prioritized Approach Milestones'!C77,"N/A")</f>
        <v>0</v>
      </c>
      <c r="J77" s="172">
        <f>COUNTIFS('Prioritized Approach Milestones'!B77,"3",'Prioritized Approach Milestones'!C77,"N/A")</f>
        <v>0</v>
      </c>
      <c r="K77" s="172">
        <f>COUNTIFS('Prioritized Approach Milestones'!B77,"4",'Prioritized Approach Milestones'!C77,"N/A")</f>
        <v>0</v>
      </c>
      <c r="L77" s="172">
        <f>COUNTIFS('Prioritized Approach Milestones'!B77,"5",'Prioritized Approach Milestones'!C77,"N/A")</f>
        <v>0</v>
      </c>
      <c r="M77" s="172">
        <f>COUNTIFS('Prioritized Approach Milestones'!B77,"6",'Prioritized Approach Milestones'!C77,"N/A")</f>
        <v>0</v>
      </c>
      <c r="N77" s="260">
        <f t="shared" si="3"/>
        <v>0</v>
      </c>
      <c r="O77" s="279"/>
      <c r="P77" s="75" t="str">
        <f>IF('Prioritized Approach Milestones'!$B77=1,'Prioritized Approach Milestones'!$F77,"")</f>
        <v/>
      </c>
      <c r="Q77" s="75" t="str">
        <f>IF('Prioritized Approach Milestones'!$B77=2,'Prioritized Approach Milestones'!$F77,"")</f>
        <v/>
      </c>
      <c r="R77" s="75">
        <f>IF('Prioritized Approach Milestones'!$B77=3,'Prioritized Approach Milestones'!$F77,"")</f>
        <v>0</v>
      </c>
      <c r="S77" s="75" t="str">
        <f>IF('Prioritized Approach Milestones'!$B77=4,'Prioritized Approach Milestones'!$F77,"")</f>
        <v/>
      </c>
      <c r="T77" s="75" t="str">
        <f>IF('Prioritized Approach Milestones'!$B77=5,'Prioritized Approach Milestones'!$F77,"")</f>
        <v/>
      </c>
      <c r="U77" s="76" t="str">
        <f>IF('Prioritized Approach Milestones'!$B77=6,'Prioritized Approach Milestones'!$F77,"")</f>
        <v/>
      </c>
      <c r="V77" s="77" t="str">
        <f>IF(AND('Prioritized Approach Milestones'!C77="Yes",'Prioritized Approach Milestones'!F77=""),"CORRECT",IF('Prioritized Approach Milestones'!C77="No","CORRECT",IF('Prioritized Approach Milestones'!B77=1,"ERROR 1","N/A")))</f>
        <v>N/A</v>
      </c>
      <c r="W77" s="77" t="str">
        <f>IF(AND('Prioritized Approach Milestones'!C77="Yes",'Prioritized Approach Milestones'!F77=""),"CORRECT",IF('Prioritized Approach Milestones'!C77="No","CORRECT",IF('Prioritized Approach Milestones'!B77=2,"ERROR 1","N/A")))</f>
        <v>N/A</v>
      </c>
      <c r="X77" s="77" t="str">
        <f>IF(AND('Prioritized Approach Milestones'!C77="Yes",'Prioritized Approach Milestones'!F77=""),"CORRECT",IF('Prioritized Approach Milestones'!C77="No","CORRECT",IF('Prioritized Approach Milestones'!B77=3,"ERROR 1","N/A")))</f>
        <v>ERROR 1</v>
      </c>
      <c r="Y77" s="77" t="str">
        <f>IF(AND('Prioritized Approach Milestones'!C77="Yes",'Prioritized Approach Milestones'!F77=""),"CORRECT",IF('Prioritized Approach Milestones'!C77="No","CORRECT",IF('Prioritized Approach Milestones'!B77=4,"ERROR 1","N/A")))</f>
        <v>N/A</v>
      </c>
      <c r="Z77" s="77" t="str">
        <f>IF(AND('Prioritized Approach Milestones'!C77="Yes",'Prioritized Approach Milestones'!F77=""),"CORRECT",IF('Prioritized Approach Milestones'!C77="No","CORRECT",IF('Prioritized Approach Milestones'!B77=5,"ERROR 1","N/A")))</f>
        <v>N/A</v>
      </c>
      <c r="AA77" s="77" t="str">
        <f>IF(AND('Prioritized Approach Milestones'!C77="Yes",'Prioritized Approach Milestones'!F77=""),"CORRECT",IF('Prioritized Approach Milestones'!C77="No","CORRECT",IF('Prioritized Approach Milestones'!B77=6,"ERROR 1","N/A")))</f>
        <v>N/A</v>
      </c>
      <c r="AB77" s="69" t="str">
        <f>IF(AND('Prioritized Approach Milestones'!C77="No",'Prioritized Approach Milestones'!F77=""),IF('Prioritized Approach Milestones'!B77=1,"ERROR 2","N/A"),"CORRECT")</f>
        <v>CORRECT</v>
      </c>
      <c r="AC77" s="69" t="str">
        <f>IF(AND('Prioritized Approach Milestones'!C77="No",'Prioritized Approach Milestones'!F77=""),IF('Prioritized Approach Milestones'!B77=2,"ERROR 2","N/A"),"CORRECT")</f>
        <v>CORRECT</v>
      </c>
      <c r="AD77" s="69" t="str">
        <f>IF(AND('Prioritized Approach Milestones'!C77="No",'Prioritized Approach Milestones'!F77=""),IF('Prioritized Approach Milestones'!B77=3,"ERROR 2","N/A"),"CORRECT")</f>
        <v>CORRECT</v>
      </c>
      <c r="AE77" s="69" t="str">
        <f>IF(AND('Prioritized Approach Milestones'!C77="No",'Prioritized Approach Milestones'!F77=""),IF('Prioritized Approach Milestones'!B77=4,"ERROR 2","N/A"),"CORRECT")</f>
        <v>CORRECT</v>
      </c>
      <c r="AF77" s="69" t="str">
        <f>IF(AND('Prioritized Approach Milestones'!C77="No",'Prioritized Approach Milestones'!F77=""),IF('Prioritized Approach Milestones'!B77=5,"ERROR 2","N/A"),"CORRECT")</f>
        <v>CORRECT</v>
      </c>
      <c r="AG77" s="78" t="str">
        <f>IF(AND('Prioritized Approach Milestones'!C77="No",'Prioritized Approach Milestones'!F77=""),IF('Prioritized Approach Milestones'!B77=6,"ERROR 2","N/A"),"CORRECT")</f>
        <v>CORRECT</v>
      </c>
    </row>
    <row r="78" spans="1:33">
      <c r="A78" s="85">
        <f>COUNTIFS('Prioritized Approach Milestones'!B78,"1",'Prioritized Approach Milestones'!C78,"yes")</f>
        <v>0</v>
      </c>
      <c r="B78" s="90">
        <f>COUNTIFS('Prioritized Approach Milestones'!B78,"2",'Prioritized Approach Milestones'!C78,"yes")</f>
        <v>0</v>
      </c>
      <c r="C78" s="86">
        <f>COUNTIFS('Prioritized Approach Milestones'!B78,"3",'Prioritized Approach Milestones'!C78,"yes")</f>
        <v>0</v>
      </c>
      <c r="D78" s="87">
        <f>COUNTIFS('Prioritized Approach Milestones'!B78,"4",'Prioritized Approach Milestones'!C78,"yes")</f>
        <v>0</v>
      </c>
      <c r="E78" s="88">
        <f>COUNTIFS('Prioritized Approach Milestones'!B78,"5",'Prioritized Approach Milestones'!C78,"yes")</f>
        <v>0</v>
      </c>
      <c r="F78" s="89">
        <f>COUNTIFS('Prioritized Approach Milestones'!B78,"6",'Prioritized Approach Milestones'!C78,"yes")</f>
        <v>0</v>
      </c>
      <c r="G78" s="274">
        <f t="shared" si="4"/>
        <v>0</v>
      </c>
      <c r="H78" s="172">
        <f>COUNTIFS('Prioritized Approach Milestones'!B78,"1",'Prioritized Approach Milestones'!C78,"N/A")</f>
        <v>0</v>
      </c>
      <c r="I78" s="172">
        <f>COUNTIFS('Prioritized Approach Milestones'!B78,"2",'Prioritized Approach Milestones'!C78,"N/A")</f>
        <v>0</v>
      </c>
      <c r="J78" s="172">
        <f>COUNTIFS('Prioritized Approach Milestones'!B78,"3",'Prioritized Approach Milestones'!C78,"N/A")</f>
        <v>0</v>
      </c>
      <c r="K78" s="172">
        <f>COUNTIFS('Prioritized Approach Milestones'!B78,"4",'Prioritized Approach Milestones'!C78,"N/A")</f>
        <v>0</v>
      </c>
      <c r="L78" s="172">
        <f>COUNTIFS('Prioritized Approach Milestones'!B78,"5",'Prioritized Approach Milestones'!C78,"N/A")</f>
        <v>0</v>
      </c>
      <c r="M78" s="172">
        <f>COUNTIFS('Prioritized Approach Milestones'!B78,"6",'Prioritized Approach Milestones'!C78,"N/A")</f>
        <v>0</v>
      </c>
      <c r="N78" s="260">
        <f t="shared" si="3"/>
        <v>0</v>
      </c>
      <c r="O78" s="279"/>
      <c r="P78" s="75" t="str">
        <f>IF('Prioritized Approach Milestones'!$B78=1,'Prioritized Approach Milestones'!$F78,"")</f>
        <v/>
      </c>
      <c r="Q78" s="75" t="str">
        <f>IF('Prioritized Approach Milestones'!$B78=2,'Prioritized Approach Milestones'!$F78,"")</f>
        <v/>
      </c>
      <c r="R78" s="75">
        <f>IF('Prioritized Approach Milestones'!$B78=3,'Prioritized Approach Milestones'!$F78,"")</f>
        <v>0</v>
      </c>
      <c r="S78" s="75" t="str">
        <f>IF('Prioritized Approach Milestones'!$B78=4,'Prioritized Approach Milestones'!$F78,"")</f>
        <v/>
      </c>
      <c r="T78" s="75" t="str">
        <f>IF('Prioritized Approach Milestones'!$B78=5,'Prioritized Approach Milestones'!$F78,"")</f>
        <v/>
      </c>
      <c r="U78" s="76" t="str">
        <f>IF('Prioritized Approach Milestones'!$B78=6,'Prioritized Approach Milestones'!$F78,"")</f>
        <v/>
      </c>
      <c r="V78" s="77" t="str">
        <f>IF(AND('Prioritized Approach Milestones'!C78="Yes",'Prioritized Approach Milestones'!F78=""),"CORRECT",IF('Prioritized Approach Milestones'!C78="No","CORRECT",IF('Prioritized Approach Milestones'!B78=1,"ERROR 1","N/A")))</f>
        <v>N/A</v>
      </c>
      <c r="W78" s="77" t="str">
        <f>IF(AND('Prioritized Approach Milestones'!C78="Yes",'Prioritized Approach Milestones'!F78=""),"CORRECT",IF('Prioritized Approach Milestones'!C78="No","CORRECT",IF('Prioritized Approach Milestones'!B78=2,"ERROR 1","N/A")))</f>
        <v>N/A</v>
      </c>
      <c r="X78" s="77" t="str">
        <f>IF(AND('Prioritized Approach Milestones'!C78="Yes",'Prioritized Approach Milestones'!F78=""),"CORRECT",IF('Prioritized Approach Milestones'!C78="No","CORRECT",IF('Prioritized Approach Milestones'!B78=3,"ERROR 1","N/A")))</f>
        <v>ERROR 1</v>
      </c>
      <c r="Y78" s="77" t="str">
        <f>IF(AND('Prioritized Approach Milestones'!C78="Yes",'Prioritized Approach Milestones'!F78=""),"CORRECT",IF('Prioritized Approach Milestones'!C78="No","CORRECT",IF('Prioritized Approach Milestones'!B78=4,"ERROR 1","N/A")))</f>
        <v>N/A</v>
      </c>
      <c r="Z78" s="77" t="str">
        <f>IF(AND('Prioritized Approach Milestones'!C78="Yes",'Prioritized Approach Milestones'!F78=""),"CORRECT",IF('Prioritized Approach Milestones'!C78="No","CORRECT",IF('Prioritized Approach Milestones'!B78=5,"ERROR 1","N/A")))</f>
        <v>N/A</v>
      </c>
      <c r="AA78" s="77" t="str">
        <f>IF(AND('Prioritized Approach Milestones'!C78="Yes",'Prioritized Approach Milestones'!F78=""),"CORRECT",IF('Prioritized Approach Milestones'!C78="No","CORRECT",IF('Prioritized Approach Milestones'!B78=6,"ERROR 1","N/A")))</f>
        <v>N/A</v>
      </c>
      <c r="AB78" s="69" t="str">
        <f>IF(AND('Prioritized Approach Milestones'!C78="No",'Prioritized Approach Milestones'!F78=""),IF('Prioritized Approach Milestones'!B78=1,"ERROR 2","N/A"),"CORRECT")</f>
        <v>CORRECT</v>
      </c>
      <c r="AC78" s="69" t="str">
        <f>IF(AND('Prioritized Approach Milestones'!C78="No",'Prioritized Approach Milestones'!F78=""),IF('Prioritized Approach Milestones'!B78=2,"ERROR 2","N/A"),"CORRECT")</f>
        <v>CORRECT</v>
      </c>
      <c r="AD78" s="69" t="str">
        <f>IF(AND('Prioritized Approach Milestones'!C78="No",'Prioritized Approach Milestones'!F78=""),IF('Prioritized Approach Milestones'!B78=3,"ERROR 2","N/A"),"CORRECT")</f>
        <v>CORRECT</v>
      </c>
      <c r="AE78" s="69" t="str">
        <f>IF(AND('Prioritized Approach Milestones'!C78="No",'Prioritized Approach Milestones'!F78=""),IF('Prioritized Approach Milestones'!B78=4,"ERROR 2","N/A"),"CORRECT")</f>
        <v>CORRECT</v>
      </c>
      <c r="AF78" s="69" t="str">
        <f>IF(AND('Prioritized Approach Milestones'!C78="No",'Prioritized Approach Milestones'!F78=""),IF('Prioritized Approach Milestones'!B78=5,"ERROR 2","N/A"),"CORRECT")</f>
        <v>CORRECT</v>
      </c>
      <c r="AG78" s="78" t="str">
        <f>IF(AND('Prioritized Approach Milestones'!C78="No",'Prioritized Approach Milestones'!F78=""),IF('Prioritized Approach Milestones'!B78=6,"ERROR 2","N/A"),"CORRECT")</f>
        <v>CORRECT</v>
      </c>
    </row>
    <row r="79" spans="1:33">
      <c r="A79" s="85">
        <f>COUNTIFS('Prioritized Approach Milestones'!B79,"1",'Prioritized Approach Milestones'!C79,"yes")</f>
        <v>0</v>
      </c>
      <c r="B79" s="90">
        <f>COUNTIFS('Prioritized Approach Milestones'!B79,"2",'Prioritized Approach Milestones'!C79,"yes")</f>
        <v>0</v>
      </c>
      <c r="C79" s="86">
        <f>COUNTIFS('Prioritized Approach Milestones'!B79,"3",'Prioritized Approach Milestones'!C79,"yes")</f>
        <v>0</v>
      </c>
      <c r="D79" s="87">
        <f>COUNTIFS('Prioritized Approach Milestones'!B79,"4",'Prioritized Approach Milestones'!C79,"yes")</f>
        <v>0</v>
      </c>
      <c r="E79" s="88">
        <f>COUNTIFS('Prioritized Approach Milestones'!B79,"5",'Prioritized Approach Milestones'!C79,"yes")</f>
        <v>0</v>
      </c>
      <c r="F79" s="89">
        <f>COUNTIFS('Prioritized Approach Milestones'!B79,"6",'Prioritized Approach Milestones'!C79,"yes")</f>
        <v>0</v>
      </c>
      <c r="G79" s="274">
        <f t="shared" si="4"/>
        <v>0</v>
      </c>
      <c r="H79" s="172">
        <f>COUNTIFS('Prioritized Approach Milestones'!B79,"1",'Prioritized Approach Milestones'!C79,"N/A")</f>
        <v>0</v>
      </c>
      <c r="I79" s="172">
        <f>COUNTIFS('Prioritized Approach Milestones'!B79,"2",'Prioritized Approach Milestones'!C79,"N/A")</f>
        <v>0</v>
      </c>
      <c r="J79" s="172">
        <f>COUNTIFS('Prioritized Approach Milestones'!B79,"3",'Prioritized Approach Milestones'!C79,"N/A")</f>
        <v>0</v>
      </c>
      <c r="K79" s="172">
        <f>COUNTIFS('Prioritized Approach Milestones'!B79,"4",'Prioritized Approach Milestones'!C79,"N/A")</f>
        <v>0</v>
      </c>
      <c r="L79" s="172">
        <f>COUNTIFS('Prioritized Approach Milestones'!B79,"5",'Prioritized Approach Milestones'!C79,"N/A")</f>
        <v>0</v>
      </c>
      <c r="M79" s="172">
        <f>COUNTIFS('Prioritized Approach Milestones'!B79,"6",'Prioritized Approach Milestones'!C79,"N/A")</f>
        <v>0</v>
      </c>
      <c r="N79" s="260">
        <f t="shared" si="3"/>
        <v>0</v>
      </c>
      <c r="O79" s="279"/>
      <c r="P79" s="75" t="str">
        <f>IF('Prioritized Approach Milestones'!$B79=1,'Prioritized Approach Milestones'!$F79,"")</f>
        <v/>
      </c>
      <c r="Q79" s="75" t="str">
        <f>IF('Prioritized Approach Milestones'!$B79=2,'Prioritized Approach Milestones'!$F79,"")</f>
        <v/>
      </c>
      <c r="R79" s="75">
        <f>IF('Prioritized Approach Milestones'!$B79=3,'Prioritized Approach Milestones'!$F79,"")</f>
        <v>0</v>
      </c>
      <c r="S79" s="75" t="str">
        <f>IF('Prioritized Approach Milestones'!$B79=4,'Prioritized Approach Milestones'!$F79,"")</f>
        <v/>
      </c>
      <c r="T79" s="75" t="str">
        <f>IF('Prioritized Approach Milestones'!$B79=5,'Prioritized Approach Milestones'!$F79,"")</f>
        <v/>
      </c>
      <c r="U79" s="76" t="str">
        <f>IF('Prioritized Approach Milestones'!$B79=6,'Prioritized Approach Milestones'!$F79,"")</f>
        <v/>
      </c>
      <c r="V79" s="77" t="str">
        <f>IF(AND('Prioritized Approach Milestones'!C79="Yes",'Prioritized Approach Milestones'!F79=""),"CORRECT",IF('Prioritized Approach Milestones'!C79="No","CORRECT",IF('Prioritized Approach Milestones'!B79=1,"ERROR 1","N/A")))</f>
        <v>N/A</v>
      </c>
      <c r="W79" s="77" t="str">
        <f>IF(AND('Prioritized Approach Milestones'!C79="Yes",'Prioritized Approach Milestones'!F79=""),"CORRECT",IF('Prioritized Approach Milestones'!C79="No","CORRECT",IF('Prioritized Approach Milestones'!B79=2,"ERROR 1","N/A")))</f>
        <v>N/A</v>
      </c>
      <c r="X79" s="77" t="str">
        <f>IF(AND('Prioritized Approach Milestones'!C79="Yes",'Prioritized Approach Milestones'!F79=""),"CORRECT",IF('Prioritized Approach Milestones'!C79="No","CORRECT",IF('Prioritized Approach Milestones'!B79=3,"ERROR 1","N/A")))</f>
        <v>ERROR 1</v>
      </c>
      <c r="Y79" s="77" t="str">
        <f>IF(AND('Prioritized Approach Milestones'!C79="Yes",'Prioritized Approach Milestones'!F79=""),"CORRECT",IF('Prioritized Approach Milestones'!C79="No","CORRECT",IF('Prioritized Approach Milestones'!B79=4,"ERROR 1","N/A")))</f>
        <v>N/A</v>
      </c>
      <c r="Z79" s="77" t="str">
        <f>IF(AND('Prioritized Approach Milestones'!C79="Yes",'Prioritized Approach Milestones'!F79=""),"CORRECT",IF('Prioritized Approach Milestones'!C79="No","CORRECT",IF('Prioritized Approach Milestones'!B79=5,"ERROR 1","N/A")))</f>
        <v>N/A</v>
      </c>
      <c r="AA79" s="77" t="str">
        <f>IF(AND('Prioritized Approach Milestones'!C79="Yes",'Prioritized Approach Milestones'!F79=""),"CORRECT",IF('Prioritized Approach Milestones'!C79="No","CORRECT",IF('Prioritized Approach Milestones'!B79=6,"ERROR 1","N/A")))</f>
        <v>N/A</v>
      </c>
      <c r="AB79" s="69" t="str">
        <f>IF(AND('Prioritized Approach Milestones'!C79="No",'Prioritized Approach Milestones'!F79=""),IF('Prioritized Approach Milestones'!B79=1,"ERROR 2","N/A"),"CORRECT")</f>
        <v>CORRECT</v>
      </c>
      <c r="AC79" s="69" t="str">
        <f>IF(AND('Prioritized Approach Milestones'!C79="No",'Prioritized Approach Milestones'!F79=""),IF('Prioritized Approach Milestones'!B79=2,"ERROR 2","N/A"),"CORRECT")</f>
        <v>CORRECT</v>
      </c>
      <c r="AD79" s="69" t="str">
        <f>IF(AND('Prioritized Approach Milestones'!C79="No",'Prioritized Approach Milestones'!F79=""),IF('Prioritized Approach Milestones'!B79=3,"ERROR 2","N/A"),"CORRECT")</f>
        <v>CORRECT</v>
      </c>
      <c r="AE79" s="69" t="str">
        <f>IF(AND('Prioritized Approach Milestones'!C79="No",'Prioritized Approach Milestones'!F79=""),IF('Prioritized Approach Milestones'!B79=4,"ERROR 2","N/A"),"CORRECT")</f>
        <v>CORRECT</v>
      </c>
      <c r="AF79" s="69" t="str">
        <f>IF(AND('Prioritized Approach Milestones'!C79="No",'Prioritized Approach Milestones'!F79=""),IF('Prioritized Approach Milestones'!B79=5,"ERROR 2","N/A"),"CORRECT")</f>
        <v>CORRECT</v>
      </c>
      <c r="AG79" s="78" t="str">
        <f>IF(AND('Prioritized Approach Milestones'!C79="No",'Prioritized Approach Milestones'!F79=""),IF('Prioritized Approach Milestones'!B79=6,"ERROR 2","N/A"),"CORRECT")</f>
        <v>CORRECT</v>
      </c>
    </row>
    <row r="80" spans="1:33">
      <c r="A80" s="85">
        <f>COUNTIFS('Prioritized Approach Milestones'!B80,"1",'Prioritized Approach Milestones'!C80,"yes")</f>
        <v>0</v>
      </c>
      <c r="B80" s="90">
        <f>COUNTIFS('Prioritized Approach Milestones'!B80,"2",'Prioritized Approach Milestones'!C80,"yes")</f>
        <v>0</v>
      </c>
      <c r="C80" s="86">
        <f>COUNTIFS('Prioritized Approach Milestones'!B80,"3",'Prioritized Approach Milestones'!C80,"yes")</f>
        <v>0</v>
      </c>
      <c r="D80" s="87">
        <f>COUNTIFS('Prioritized Approach Milestones'!B80,"4",'Prioritized Approach Milestones'!C80,"yes")</f>
        <v>0</v>
      </c>
      <c r="E80" s="88">
        <f>COUNTIFS('Prioritized Approach Milestones'!B80,"5",'Prioritized Approach Milestones'!C80,"yes")</f>
        <v>0</v>
      </c>
      <c r="F80" s="89">
        <f>COUNTIFS('Prioritized Approach Milestones'!B80,"6",'Prioritized Approach Milestones'!C80,"yes")</f>
        <v>0</v>
      </c>
      <c r="G80" s="274">
        <f t="shared" si="4"/>
        <v>0</v>
      </c>
      <c r="H80" s="172">
        <f>COUNTIFS('Prioritized Approach Milestones'!B80,"1",'Prioritized Approach Milestones'!C80,"N/A")</f>
        <v>0</v>
      </c>
      <c r="I80" s="172">
        <f>COUNTIFS('Prioritized Approach Milestones'!B80,"2",'Prioritized Approach Milestones'!C80,"N/A")</f>
        <v>0</v>
      </c>
      <c r="J80" s="172">
        <f>COUNTIFS('Prioritized Approach Milestones'!B80,"3",'Prioritized Approach Milestones'!C80,"N/A")</f>
        <v>0</v>
      </c>
      <c r="K80" s="172">
        <f>COUNTIFS('Prioritized Approach Milestones'!B80,"4",'Prioritized Approach Milestones'!C80,"N/A")</f>
        <v>0</v>
      </c>
      <c r="L80" s="172">
        <f>COUNTIFS('Prioritized Approach Milestones'!B80,"5",'Prioritized Approach Milestones'!C80,"N/A")</f>
        <v>0</v>
      </c>
      <c r="M80" s="172">
        <f>COUNTIFS('Prioritized Approach Milestones'!B80,"6",'Prioritized Approach Milestones'!C80,"N/A")</f>
        <v>0</v>
      </c>
      <c r="N80" s="260">
        <f t="shared" si="3"/>
        <v>0</v>
      </c>
      <c r="O80" s="280"/>
      <c r="P80" s="75" t="str">
        <f>IF('Prioritized Approach Milestones'!$B80=1,'Prioritized Approach Milestones'!$F80,"")</f>
        <v/>
      </c>
      <c r="Q80" s="75" t="str">
        <f>IF('Prioritized Approach Milestones'!$B80=2,'Prioritized Approach Milestones'!$F80,"")</f>
        <v/>
      </c>
      <c r="R80" s="75">
        <f>IF('Prioritized Approach Milestones'!$B80=3,'Prioritized Approach Milestones'!$F80,"")</f>
        <v>0</v>
      </c>
      <c r="S80" s="75" t="str">
        <f>IF('Prioritized Approach Milestones'!$B80=4,'Prioritized Approach Milestones'!$F80,"")</f>
        <v/>
      </c>
      <c r="T80" s="75" t="str">
        <f>IF('Prioritized Approach Milestones'!$B80=5,'Prioritized Approach Milestones'!$F80,"")</f>
        <v/>
      </c>
      <c r="U80" s="76" t="str">
        <f>IF('Prioritized Approach Milestones'!$B80=6,'Prioritized Approach Milestones'!$F80,"")</f>
        <v/>
      </c>
      <c r="V80" s="77" t="str">
        <f>IF(AND('Prioritized Approach Milestones'!C80="Yes",'Prioritized Approach Milestones'!F80=""),"CORRECT",IF('Prioritized Approach Milestones'!C80="No","CORRECT",IF('Prioritized Approach Milestones'!B80=1,"ERROR 1","N/A")))</f>
        <v>N/A</v>
      </c>
      <c r="W80" s="77" t="str">
        <f>IF(AND('Prioritized Approach Milestones'!C80="Yes",'Prioritized Approach Milestones'!F80=""),"CORRECT",IF('Prioritized Approach Milestones'!C80="No","CORRECT",IF('Prioritized Approach Milestones'!B80=2,"ERROR 1","N/A")))</f>
        <v>N/A</v>
      </c>
      <c r="X80" s="77" t="str">
        <f>IF(AND('Prioritized Approach Milestones'!C80="Yes",'Prioritized Approach Milestones'!F80=""),"CORRECT",IF('Prioritized Approach Milestones'!C80="No","CORRECT",IF('Prioritized Approach Milestones'!B80=3,"ERROR 1","N/A")))</f>
        <v>ERROR 1</v>
      </c>
      <c r="Y80" s="77" t="str">
        <f>IF(AND('Prioritized Approach Milestones'!C80="Yes",'Prioritized Approach Milestones'!F80=""),"CORRECT",IF('Prioritized Approach Milestones'!C80="No","CORRECT",IF('Prioritized Approach Milestones'!B80=4,"ERROR 1","N/A")))</f>
        <v>N/A</v>
      </c>
      <c r="Z80" s="77" t="str">
        <f>IF(AND('Prioritized Approach Milestones'!C80="Yes",'Prioritized Approach Milestones'!F80=""),"CORRECT",IF('Prioritized Approach Milestones'!C80="No","CORRECT",IF('Prioritized Approach Milestones'!B80=5,"ERROR 1","N/A")))</f>
        <v>N/A</v>
      </c>
      <c r="AA80" s="77" t="str">
        <f>IF(AND('Prioritized Approach Milestones'!C80="Yes",'Prioritized Approach Milestones'!F80=""),"CORRECT",IF('Prioritized Approach Milestones'!C80="No","CORRECT",IF('Prioritized Approach Milestones'!B80=6,"ERROR 1","N/A")))</f>
        <v>N/A</v>
      </c>
      <c r="AB80" s="69" t="str">
        <f>IF(AND('Prioritized Approach Milestones'!C80="No",'Prioritized Approach Milestones'!F80=""),IF('Prioritized Approach Milestones'!B80=1,"ERROR 2","N/A"),"CORRECT")</f>
        <v>CORRECT</v>
      </c>
      <c r="AC80" s="69" t="str">
        <f>IF(AND('Prioritized Approach Milestones'!C80="No",'Prioritized Approach Milestones'!F80=""),IF('Prioritized Approach Milestones'!B80=2,"ERROR 2","N/A"),"CORRECT")</f>
        <v>CORRECT</v>
      </c>
      <c r="AD80" s="69" t="str">
        <f>IF(AND('Prioritized Approach Milestones'!C80="No",'Prioritized Approach Milestones'!F80=""),IF('Prioritized Approach Milestones'!B80=3,"ERROR 2","N/A"),"CORRECT")</f>
        <v>CORRECT</v>
      </c>
      <c r="AE80" s="69" t="str">
        <f>IF(AND('Prioritized Approach Milestones'!C80="No",'Prioritized Approach Milestones'!F80=""),IF('Prioritized Approach Milestones'!B80=4,"ERROR 2","N/A"),"CORRECT")</f>
        <v>CORRECT</v>
      </c>
      <c r="AF80" s="69" t="str">
        <f>IF(AND('Prioritized Approach Milestones'!C80="No",'Prioritized Approach Milestones'!F80=""),IF('Prioritized Approach Milestones'!B80=5,"ERROR 2","N/A"),"CORRECT")</f>
        <v>CORRECT</v>
      </c>
      <c r="AG80" s="78" t="str">
        <f>IF(AND('Prioritized Approach Milestones'!C80="No",'Prioritized Approach Milestones'!F80=""),IF('Prioritized Approach Milestones'!B80=6,"ERROR 2","N/A"),"CORRECT")</f>
        <v>CORRECT</v>
      </c>
    </row>
    <row r="81" spans="1:33">
      <c r="A81" s="85">
        <f>COUNTIFS('Prioritized Approach Milestones'!B81,"1",'Prioritized Approach Milestones'!C81,"yes")</f>
        <v>0</v>
      </c>
      <c r="B81" s="90">
        <f>COUNTIFS('Prioritized Approach Milestones'!B81,"2",'Prioritized Approach Milestones'!C81,"yes")</f>
        <v>0</v>
      </c>
      <c r="C81" s="86">
        <f>COUNTIFS('Prioritized Approach Milestones'!B81,"3",'Prioritized Approach Milestones'!C81,"yes")</f>
        <v>0</v>
      </c>
      <c r="D81" s="87">
        <f>COUNTIFS('Prioritized Approach Milestones'!B81,"4",'Prioritized Approach Milestones'!C81,"yes")</f>
        <v>0</v>
      </c>
      <c r="E81" s="88">
        <f>COUNTIFS('Prioritized Approach Milestones'!B81,"5",'Prioritized Approach Milestones'!C81,"yes")</f>
        <v>0</v>
      </c>
      <c r="F81" s="89">
        <f>COUNTIFS('Prioritized Approach Milestones'!B81,"6",'Prioritized Approach Milestones'!C81,"yes")</f>
        <v>0</v>
      </c>
      <c r="G81" s="274">
        <f t="shared" si="4"/>
        <v>0</v>
      </c>
      <c r="H81" s="172">
        <f>COUNTIFS('Prioritized Approach Milestones'!B81,"1",'Prioritized Approach Milestones'!C81,"N/A")</f>
        <v>0</v>
      </c>
      <c r="I81" s="172">
        <f>COUNTIFS('Prioritized Approach Milestones'!B81,"2",'Prioritized Approach Milestones'!C81,"N/A")</f>
        <v>0</v>
      </c>
      <c r="J81" s="172">
        <f>COUNTIFS('Prioritized Approach Milestones'!B81,"3",'Prioritized Approach Milestones'!C81,"N/A")</f>
        <v>0</v>
      </c>
      <c r="K81" s="172">
        <f>COUNTIFS('Prioritized Approach Milestones'!B81,"4",'Prioritized Approach Milestones'!C81,"N/A")</f>
        <v>0</v>
      </c>
      <c r="L81" s="172">
        <f>COUNTIFS('Prioritized Approach Milestones'!B81,"5",'Prioritized Approach Milestones'!C81,"N/A")</f>
        <v>0</v>
      </c>
      <c r="M81" s="172">
        <f>COUNTIFS('Prioritized Approach Milestones'!B81,"6",'Prioritized Approach Milestones'!C81,"N/A")</f>
        <v>0</v>
      </c>
      <c r="N81" s="260">
        <f t="shared" si="3"/>
        <v>0</v>
      </c>
      <c r="O81" s="280"/>
      <c r="P81" s="75" t="str">
        <f>IF('Prioritized Approach Milestones'!$B81=1,'Prioritized Approach Milestones'!$F81,"")</f>
        <v/>
      </c>
      <c r="Q81" s="75" t="str">
        <f>IF('Prioritized Approach Milestones'!$B81=2,'Prioritized Approach Milestones'!$F81,"")</f>
        <v/>
      </c>
      <c r="R81" s="75">
        <f>IF('Prioritized Approach Milestones'!$B81=3,'Prioritized Approach Milestones'!$F81,"")</f>
        <v>0</v>
      </c>
      <c r="S81" s="75" t="str">
        <f>IF('Prioritized Approach Milestones'!$B81=4,'Prioritized Approach Milestones'!$F81,"")</f>
        <v/>
      </c>
      <c r="T81" s="75" t="str">
        <f>IF('Prioritized Approach Milestones'!$B81=5,'Prioritized Approach Milestones'!$F81,"")</f>
        <v/>
      </c>
      <c r="U81" s="76" t="str">
        <f>IF('Prioritized Approach Milestones'!$B81=6,'Prioritized Approach Milestones'!$F81,"")</f>
        <v/>
      </c>
      <c r="V81" s="77" t="str">
        <f>IF(AND('Prioritized Approach Milestones'!C81="Yes",'Prioritized Approach Milestones'!F81=""),"CORRECT",IF('Prioritized Approach Milestones'!C81="No","CORRECT",IF('Prioritized Approach Milestones'!B81=1,"ERROR 1","N/A")))</f>
        <v>N/A</v>
      </c>
      <c r="W81" s="77" t="str">
        <f>IF(AND('Prioritized Approach Milestones'!C81="Yes",'Prioritized Approach Milestones'!F81=""),"CORRECT",IF('Prioritized Approach Milestones'!C81="No","CORRECT",IF('Prioritized Approach Milestones'!B81=2,"ERROR 1","N/A")))</f>
        <v>N/A</v>
      </c>
      <c r="X81" s="77" t="str">
        <f>IF(AND('Prioritized Approach Milestones'!C81="Yes",'Prioritized Approach Milestones'!F81=""),"CORRECT",IF('Prioritized Approach Milestones'!C81="No","CORRECT",IF('Prioritized Approach Milestones'!B81=3,"ERROR 1","N/A")))</f>
        <v>ERROR 1</v>
      </c>
      <c r="Y81" s="77" t="str">
        <f>IF(AND('Prioritized Approach Milestones'!C81="Yes",'Prioritized Approach Milestones'!F81=""),"CORRECT",IF('Prioritized Approach Milestones'!C81="No","CORRECT",IF('Prioritized Approach Milestones'!B81=4,"ERROR 1","N/A")))</f>
        <v>N/A</v>
      </c>
      <c r="Z81" s="77" t="str">
        <f>IF(AND('Prioritized Approach Milestones'!C81="Yes",'Prioritized Approach Milestones'!F81=""),"CORRECT",IF('Prioritized Approach Milestones'!C81="No","CORRECT",IF('Prioritized Approach Milestones'!B81=5,"ERROR 1","N/A")))</f>
        <v>N/A</v>
      </c>
      <c r="AA81" s="77" t="str">
        <f>IF(AND('Prioritized Approach Milestones'!C81="Yes",'Prioritized Approach Milestones'!F81=""),"CORRECT",IF('Prioritized Approach Milestones'!C81="No","CORRECT",IF('Prioritized Approach Milestones'!B81=6,"ERROR 1","N/A")))</f>
        <v>N/A</v>
      </c>
      <c r="AB81" s="69" t="str">
        <f>IF(AND('Prioritized Approach Milestones'!C81="No",'Prioritized Approach Milestones'!F81=""),IF('Prioritized Approach Milestones'!B81=1,"ERROR 2","N/A"),"CORRECT")</f>
        <v>CORRECT</v>
      </c>
      <c r="AC81" s="69" t="str">
        <f>IF(AND('Prioritized Approach Milestones'!C81="No",'Prioritized Approach Milestones'!F81=""),IF('Prioritized Approach Milestones'!B81=2,"ERROR 2","N/A"),"CORRECT")</f>
        <v>CORRECT</v>
      </c>
      <c r="AD81" s="69" t="str">
        <f>IF(AND('Prioritized Approach Milestones'!C81="No",'Prioritized Approach Milestones'!F81=""),IF('Prioritized Approach Milestones'!B81=3,"ERROR 2","N/A"),"CORRECT")</f>
        <v>CORRECT</v>
      </c>
      <c r="AE81" s="69" t="str">
        <f>IF(AND('Prioritized Approach Milestones'!C81="No",'Prioritized Approach Milestones'!F81=""),IF('Prioritized Approach Milestones'!B81=4,"ERROR 2","N/A"),"CORRECT")</f>
        <v>CORRECT</v>
      </c>
      <c r="AF81" s="69" t="str">
        <f>IF(AND('Prioritized Approach Milestones'!C81="No",'Prioritized Approach Milestones'!F81=""),IF('Prioritized Approach Milestones'!B81=5,"ERROR 2","N/A"),"CORRECT")</f>
        <v>CORRECT</v>
      </c>
      <c r="AG81" s="78" t="str">
        <f>IF(AND('Prioritized Approach Milestones'!C81="No",'Prioritized Approach Milestones'!F81=""),IF('Prioritized Approach Milestones'!B81=6,"ERROR 2","N/A"),"CORRECT")</f>
        <v>CORRECT</v>
      </c>
    </row>
    <row r="82" spans="1:33">
      <c r="A82" s="85">
        <f>COUNTIFS('Prioritized Approach Milestones'!B82,"1",'Prioritized Approach Milestones'!C82,"yes")</f>
        <v>0</v>
      </c>
      <c r="B82" s="90">
        <f>COUNTIFS('Prioritized Approach Milestones'!B82,"2",'Prioritized Approach Milestones'!C82,"yes")</f>
        <v>0</v>
      </c>
      <c r="C82" s="86">
        <f>COUNTIFS('Prioritized Approach Milestones'!B82,"3",'Prioritized Approach Milestones'!C82,"yes")</f>
        <v>0</v>
      </c>
      <c r="D82" s="87">
        <f>COUNTIFS('Prioritized Approach Milestones'!B82,"4",'Prioritized Approach Milestones'!C82,"yes")</f>
        <v>0</v>
      </c>
      <c r="E82" s="88">
        <f>COUNTIFS('Prioritized Approach Milestones'!B82,"5",'Prioritized Approach Milestones'!C82,"yes")</f>
        <v>0</v>
      </c>
      <c r="F82" s="89">
        <f>COUNTIFS('Prioritized Approach Milestones'!B82,"6",'Prioritized Approach Milestones'!C82,"yes")</f>
        <v>0</v>
      </c>
      <c r="G82" s="274">
        <f t="shared" si="4"/>
        <v>0</v>
      </c>
      <c r="H82" s="172">
        <f>COUNTIFS('Prioritized Approach Milestones'!B82,"1",'Prioritized Approach Milestones'!C82,"N/A")</f>
        <v>0</v>
      </c>
      <c r="I82" s="172">
        <f>COUNTIFS('Prioritized Approach Milestones'!B82,"2",'Prioritized Approach Milestones'!C82,"N/A")</f>
        <v>0</v>
      </c>
      <c r="J82" s="172">
        <f>COUNTIFS('Prioritized Approach Milestones'!B82,"3",'Prioritized Approach Milestones'!C82,"N/A")</f>
        <v>0</v>
      </c>
      <c r="K82" s="172">
        <f>COUNTIFS('Prioritized Approach Milestones'!B82,"4",'Prioritized Approach Milestones'!C82,"N/A")</f>
        <v>0</v>
      </c>
      <c r="L82" s="172">
        <f>COUNTIFS('Prioritized Approach Milestones'!B82,"5",'Prioritized Approach Milestones'!C82,"N/A")</f>
        <v>0</v>
      </c>
      <c r="M82" s="172">
        <f>COUNTIFS('Prioritized Approach Milestones'!B82,"6",'Prioritized Approach Milestones'!C82,"N/A")</f>
        <v>0</v>
      </c>
      <c r="N82" s="260">
        <f t="shared" si="3"/>
        <v>0</v>
      </c>
      <c r="O82" s="279"/>
      <c r="P82" s="75" t="str">
        <f>IF('Prioritized Approach Milestones'!$B82=1,'Prioritized Approach Milestones'!$F82,"")</f>
        <v/>
      </c>
      <c r="Q82" s="75" t="str">
        <f>IF('Prioritized Approach Milestones'!$B82=2,'Prioritized Approach Milestones'!$F82,"")</f>
        <v/>
      </c>
      <c r="R82" s="75">
        <f>IF('Prioritized Approach Milestones'!$B82=3,'Prioritized Approach Milestones'!$F82,"")</f>
        <v>0</v>
      </c>
      <c r="S82" s="75" t="str">
        <f>IF('Prioritized Approach Milestones'!$B82=4,'Prioritized Approach Milestones'!$F82,"")</f>
        <v/>
      </c>
      <c r="T82" s="75" t="str">
        <f>IF('Prioritized Approach Milestones'!$B82=5,'Prioritized Approach Milestones'!$F82,"")</f>
        <v/>
      </c>
      <c r="U82" s="76" t="str">
        <f>IF('Prioritized Approach Milestones'!$B82=6,'Prioritized Approach Milestones'!$F82,"")</f>
        <v/>
      </c>
      <c r="V82" s="77" t="str">
        <f>IF(AND('Prioritized Approach Milestones'!C82="Yes",'Prioritized Approach Milestones'!F82=""),"CORRECT",IF('Prioritized Approach Milestones'!C82="No","CORRECT",IF('Prioritized Approach Milestones'!B82=1,"ERROR 1","N/A")))</f>
        <v>N/A</v>
      </c>
      <c r="W82" s="77" t="str">
        <f>IF(AND('Prioritized Approach Milestones'!C82="Yes",'Prioritized Approach Milestones'!F82=""),"CORRECT",IF('Prioritized Approach Milestones'!C82="No","CORRECT",IF('Prioritized Approach Milestones'!B82=2,"ERROR 1","N/A")))</f>
        <v>N/A</v>
      </c>
      <c r="X82" s="77" t="str">
        <f>IF(AND('Prioritized Approach Milestones'!C82="Yes",'Prioritized Approach Milestones'!F82=""),"CORRECT",IF('Prioritized Approach Milestones'!C82="No","CORRECT",IF('Prioritized Approach Milestones'!B82=3,"ERROR 1","N/A")))</f>
        <v>ERROR 1</v>
      </c>
      <c r="Y82" s="77" t="str">
        <f>IF(AND('Prioritized Approach Milestones'!C82="Yes",'Prioritized Approach Milestones'!F82=""),"CORRECT",IF('Prioritized Approach Milestones'!C82="No","CORRECT",IF('Prioritized Approach Milestones'!B82=4,"ERROR 1","N/A")))</f>
        <v>N/A</v>
      </c>
      <c r="Z82" s="77" t="str">
        <f>IF(AND('Prioritized Approach Milestones'!C82="Yes",'Prioritized Approach Milestones'!F82=""),"CORRECT",IF('Prioritized Approach Milestones'!C82="No","CORRECT",IF('Prioritized Approach Milestones'!B82=5,"ERROR 1","N/A")))</f>
        <v>N/A</v>
      </c>
      <c r="AA82" s="77" t="str">
        <f>IF(AND('Prioritized Approach Milestones'!C82="Yes",'Prioritized Approach Milestones'!F82=""),"CORRECT",IF('Prioritized Approach Milestones'!C82="No","CORRECT",IF('Prioritized Approach Milestones'!B82=6,"ERROR 1","N/A")))</f>
        <v>N/A</v>
      </c>
      <c r="AB82" s="69" t="str">
        <f>IF(AND('Prioritized Approach Milestones'!C82="No",'Prioritized Approach Milestones'!F82=""),IF('Prioritized Approach Milestones'!B82=1,"ERROR 2","N/A"),"CORRECT")</f>
        <v>CORRECT</v>
      </c>
      <c r="AC82" s="69" t="str">
        <f>IF(AND('Prioritized Approach Milestones'!C82="No",'Prioritized Approach Milestones'!F82=""),IF('Prioritized Approach Milestones'!B82=2,"ERROR 2","N/A"),"CORRECT")</f>
        <v>CORRECT</v>
      </c>
      <c r="AD82" s="69" t="str">
        <f>IF(AND('Prioritized Approach Milestones'!C82="No",'Prioritized Approach Milestones'!F82=""),IF('Prioritized Approach Milestones'!B82=3,"ERROR 2","N/A"),"CORRECT")</f>
        <v>CORRECT</v>
      </c>
      <c r="AE82" s="69" t="str">
        <f>IF(AND('Prioritized Approach Milestones'!C82="No",'Prioritized Approach Milestones'!F82=""),IF('Prioritized Approach Milestones'!B82=4,"ERROR 2","N/A"),"CORRECT")</f>
        <v>CORRECT</v>
      </c>
      <c r="AF82" s="69" t="str">
        <f>IF(AND('Prioritized Approach Milestones'!C82="No",'Prioritized Approach Milestones'!F82=""),IF('Prioritized Approach Milestones'!B82=5,"ERROR 2","N/A"),"CORRECT")</f>
        <v>CORRECT</v>
      </c>
      <c r="AG82" s="78" t="str">
        <f>IF(AND('Prioritized Approach Milestones'!C82="No",'Prioritized Approach Milestones'!F82=""),IF('Prioritized Approach Milestones'!B82=6,"ERROR 2","N/A"),"CORRECT")</f>
        <v>CORRECT</v>
      </c>
    </row>
    <row r="83" spans="1:33">
      <c r="A83" s="85">
        <f>COUNTIFS('Prioritized Approach Milestones'!B83,"1",'Prioritized Approach Milestones'!C83,"yes")</f>
        <v>0</v>
      </c>
      <c r="B83" s="90">
        <f>COUNTIFS('Prioritized Approach Milestones'!B83,"2",'Prioritized Approach Milestones'!C83,"yes")</f>
        <v>0</v>
      </c>
      <c r="C83" s="86">
        <f>COUNTIFS('Prioritized Approach Milestones'!B83,"3",'Prioritized Approach Milestones'!C83,"yes")</f>
        <v>0</v>
      </c>
      <c r="D83" s="87">
        <f>COUNTIFS('Prioritized Approach Milestones'!B83,"4",'Prioritized Approach Milestones'!C83,"yes")</f>
        <v>0</v>
      </c>
      <c r="E83" s="88">
        <f>COUNTIFS('Prioritized Approach Milestones'!B83,"5",'Prioritized Approach Milestones'!C83,"yes")</f>
        <v>0</v>
      </c>
      <c r="F83" s="89">
        <f>COUNTIFS('Prioritized Approach Milestones'!B83,"6",'Prioritized Approach Milestones'!C83,"yes")</f>
        <v>0</v>
      </c>
      <c r="G83" s="274">
        <f t="shared" si="4"/>
        <v>0</v>
      </c>
      <c r="H83" s="172">
        <f>COUNTIFS('Prioritized Approach Milestones'!B83,"1",'Prioritized Approach Milestones'!C83,"N/A")</f>
        <v>0</v>
      </c>
      <c r="I83" s="172">
        <f>COUNTIFS('Prioritized Approach Milestones'!B83,"2",'Prioritized Approach Milestones'!C83,"N/A")</f>
        <v>0</v>
      </c>
      <c r="J83" s="172">
        <f>COUNTIFS('Prioritized Approach Milestones'!B83,"3",'Prioritized Approach Milestones'!C83,"N/A")</f>
        <v>0</v>
      </c>
      <c r="K83" s="172">
        <f>COUNTIFS('Prioritized Approach Milestones'!B83,"4",'Prioritized Approach Milestones'!C83,"N/A")</f>
        <v>0</v>
      </c>
      <c r="L83" s="172">
        <f>COUNTIFS('Prioritized Approach Milestones'!B83,"5",'Prioritized Approach Milestones'!C83,"N/A")</f>
        <v>0</v>
      </c>
      <c r="M83" s="172">
        <f>COUNTIFS('Prioritized Approach Milestones'!B83,"6",'Prioritized Approach Milestones'!C83,"N/A")</f>
        <v>0</v>
      </c>
      <c r="N83" s="260">
        <f t="shared" si="3"/>
        <v>0</v>
      </c>
      <c r="O83" s="279"/>
      <c r="P83" s="75" t="str">
        <f>IF('Prioritized Approach Milestones'!$B83=1,'Prioritized Approach Milestones'!$F83,"")</f>
        <v/>
      </c>
      <c r="Q83" s="75" t="str">
        <f>IF('Prioritized Approach Milestones'!$B83=2,'Prioritized Approach Milestones'!$F83,"")</f>
        <v/>
      </c>
      <c r="R83" s="75">
        <f>IF('Prioritized Approach Milestones'!$B83=3,'Prioritized Approach Milestones'!$F83,"")</f>
        <v>0</v>
      </c>
      <c r="S83" s="75" t="str">
        <f>IF('Prioritized Approach Milestones'!$B83=4,'Prioritized Approach Milestones'!$F83,"")</f>
        <v/>
      </c>
      <c r="T83" s="75" t="str">
        <f>IF('Prioritized Approach Milestones'!$B83=5,'Prioritized Approach Milestones'!$F83,"")</f>
        <v/>
      </c>
      <c r="U83" s="76" t="str">
        <f>IF('Prioritized Approach Milestones'!$B83=6,'Prioritized Approach Milestones'!$F83,"")</f>
        <v/>
      </c>
      <c r="V83" s="77" t="str">
        <f>IF(AND('Prioritized Approach Milestones'!C83="Yes",'Prioritized Approach Milestones'!F83=""),"CORRECT",IF('Prioritized Approach Milestones'!C83="No","CORRECT",IF('Prioritized Approach Milestones'!B83=1,"ERROR 1","N/A")))</f>
        <v>N/A</v>
      </c>
      <c r="W83" s="77" t="str">
        <f>IF(AND('Prioritized Approach Milestones'!C83="Yes",'Prioritized Approach Milestones'!F83=""),"CORRECT",IF('Prioritized Approach Milestones'!C83="No","CORRECT",IF('Prioritized Approach Milestones'!B83=2,"ERROR 1","N/A")))</f>
        <v>N/A</v>
      </c>
      <c r="X83" s="77" t="str">
        <f>IF(AND('Prioritized Approach Milestones'!C83="Yes",'Prioritized Approach Milestones'!F83=""),"CORRECT",IF('Prioritized Approach Milestones'!C83="No","CORRECT",IF('Prioritized Approach Milestones'!B83=3,"ERROR 1","N/A")))</f>
        <v>ERROR 1</v>
      </c>
      <c r="Y83" s="77" t="str">
        <f>IF(AND('Prioritized Approach Milestones'!C83="Yes",'Prioritized Approach Milestones'!F83=""),"CORRECT",IF('Prioritized Approach Milestones'!C83="No","CORRECT",IF('Prioritized Approach Milestones'!B83=4,"ERROR 1","N/A")))</f>
        <v>N/A</v>
      </c>
      <c r="Z83" s="77" t="str">
        <f>IF(AND('Prioritized Approach Milestones'!C83="Yes",'Prioritized Approach Milestones'!F83=""),"CORRECT",IF('Prioritized Approach Milestones'!C83="No","CORRECT",IF('Prioritized Approach Milestones'!B83=5,"ERROR 1","N/A")))</f>
        <v>N/A</v>
      </c>
      <c r="AA83" s="77" t="str">
        <f>IF(AND('Prioritized Approach Milestones'!C83="Yes",'Prioritized Approach Milestones'!F83=""),"CORRECT",IF('Prioritized Approach Milestones'!C83="No","CORRECT",IF('Prioritized Approach Milestones'!B83=6,"ERROR 1","N/A")))</f>
        <v>N/A</v>
      </c>
      <c r="AB83" s="69" t="str">
        <f>IF(AND('Prioritized Approach Milestones'!C83="No",'Prioritized Approach Milestones'!F83=""),IF('Prioritized Approach Milestones'!B83=1,"ERROR 2","N/A"),"CORRECT")</f>
        <v>CORRECT</v>
      </c>
      <c r="AC83" s="69" t="str">
        <f>IF(AND('Prioritized Approach Milestones'!C83="No",'Prioritized Approach Milestones'!F83=""),IF('Prioritized Approach Milestones'!B83=2,"ERROR 2","N/A"),"CORRECT")</f>
        <v>CORRECT</v>
      </c>
      <c r="AD83" s="69" t="str">
        <f>IF(AND('Prioritized Approach Milestones'!C83="No",'Prioritized Approach Milestones'!F83=""),IF('Prioritized Approach Milestones'!B83=3,"ERROR 2","N/A"),"CORRECT")</f>
        <v>CORRECT</v>
      </c>
      <c r="AE83" s="69" t="str">
        <f>IF(AND('Prioritized Approach Milestones'!C83="No",'Prioritized Approach Milestones'!F83=""),IF('Prioritized Approach Milestones'!B83=4,"ERROR 2","N/A"),"CORRECT")</f>
        <v>CORRECT</v>
      </c>
      <c r="AF83" s="69" t="str">
        <f>IF(AND('Prioritized Approach Milestones'!C83="No",'Prioritized Approach Milestones'!F83=""),IF('Prioritized Approach Milestones'!B83=5,"ERROR 2","N/A"),"CORRECT")</f>
        <v>CORRECT</v>
      </c>
      <c r="AG83" s="78" t="str">
        <f>IF(AND('Prioritized Approach Milestones'!C83="No",'Prioritized Approach Milestones'!F83=""),IF('Prioritized Approach Milestones'!B83=6,"ERROR 2","N/A"),"CORRECT")</f>
        <v>CORRECT</v>
      </c>
    </row>
    <row r="84" spans="1:33">
      <c r="A84" s="85">
        <f>COUNTIFS('Prioritized Approach Milestones'!B84,"1",'Prioritized Approach Milestones'!C84,"yes")</f>
        <v>0</v>
      </c>
      <c r="B84" s="90">
        <f>COUNTIFS('Prioritized Approach Milestones'!B84,"2",'Prioritized Approach Milestones'!C84,"yes")</f>
        <v>0</v>
      </c>
      <c r="C84" s="86">
        <f>COUNTIFS('Prioritized Approach Milestones'!B84,"3",'Prioritized Approach Milestones'!C84,"yes")</f>
        <v>0</v>
      </c>
      <c r="D84" s="87">
        <f>COUNTIFS('Prioritized Approach Milestones'!B84,"4",'Prioritized Approach Milestones'!C84,"yes")</f>
        <v>0</v>
      </c>
      <c r="E84" s="88">
        <f>COUNTIFS('Prioritized Approach Milestones'!B84,"5",'Prioritized Approach Milestones'!C84,"yes")</f>
        <v>0</v>
      </c>
      <c r="F84" s="89">
        <f>COUNTIFS('Prioritized Approach Milestones'!B84,"6",'Prioritized Approach Milestones'!C84,"yes")</f>
        <v>0</v>
      </c>
      <c r="G84" s="274">
        <f t="shared" si="4"/>
        <v>0</v>
      </c>
      <c r="H84" s="172">
        <f>COUNTIFS('Prioritized Approach Milestones'!B84,"1",'Prioritized Approach Milestones'!C84,"N/A")</f>
        <v>0</v>
      </c>
      <c r="I84" s="172">
        <f>COUNTIFS('Prioritized Approach Milestones'!B84,"2",'Prioritized Approach Milestones'!C84,"N/A")</f>
        <v>0</v>
      </c>
      <c r="J84" s="172">
        <f>COUNTIFS('Prioritized Approach Milestones'!B84,"3",'Prioritized Approach Milestones'!C84,"N/A")</f>
        <v>0</v>
      </c>
      <c r="K84" s="172">
        <f>COUNTIFS('Prioritized Approach Milestones'!B84,"4",'Prioritized Approach Milestones'!C84,"N/A")</f>
        <v>0</v>
      </c>
      <c r="L84" s="172">
        <f>COUNTIFS('Prioritized Approach Milestones'!B84,"5",'Prioritized Approach Milestones'!C84,"N/A")</f>
        <v>0</v>
      </c>
      <c r="M84" s="172">
        <f>COUNTIFS('Prioritized Approach Milestones'!B84,"6",'Prioritized Approach Milestones'!C84,"N/A")</f>
        <v>0</v>
      </c>
      <c r="N84" s="260">
        <f t="shared" si="3"/>
        <v>0</v>
      </c>
      <c r="O84" s="279"/>
      <c r="P84" s="75" t="str">
        <f>IF('Prioritized Approach Milestones'!$B84=1,'Prioritized Approach Milestones'!$F84,"")</f>
        <v/>
      </c>
      <c r="Q84" s="75" t="str">
        <f>IF('Prioritized Approach Milestones'!$B84=2,'Prioritized Approach Milestones'!$F84,"")</f>
        <v/>
      </c>
      <c r="R84" s="75">
        <f>IF('Prioritized Approach Milestones'!$B84=3,'Prioritized Approach Milestones'!$F84,"")</f>
        <v>0</v>
      </c>
      <c r="S84" s="75" t="str">
        <f>IF('Prioritized Approach Milestones'!$B84=4,'Prioritized Approach Milestones'!$F84,"")</f>
        <v/>
      </c>
      <c r="T84" s="75" t="str">
        <f>IF('Prioritized Approach Milestones'!$B84=5,'Prioritized Approach Milestones'!$F84,"")</f>
        <v/>
      </c>
      <c r="U84" s="76" t="str">
        <f>IF('Prioritized Approach Milestones'!$B84=6,'Prioritized Approach Milestones'!$F84,"")</f>
        <v/>
      </c>
      <c r="V84" s="77" t="str">
        <f>IF(AND('Prioritized Approach Milestones'!C84="Yes",'Prioritized Approach Milestones'!F84=""),"CORRECT",IF('Prioritized Approach Milestones'!C84="No","CORRECT",IF('Prioritized Approach Milestones'!B84=1,"ERROR 1","N/A")))</f>
        <v>N/A</v>
      </c>
      <c r="W84" s="77" t="str">
        <f>IF(AND('Prioritized Approach Milestones'!C84="Yes",'Prioritized Approach Milestones'!F84=""),"CORRECT",IF('Prioritized Approach Milestones'!C84="No","CORRECT",IF('Prioritized Approach Milestones'!B84=2,"ERROR 1","N/A")))</f>
        <v>N/A</v>
      </c>
      <c r="X84" s="77" t="str">
        <f>IF(AND('Prioritized Approach Milestones'!C84="Yes",'Prioritized Approach Milestones'!F84=""),"CORRECT",IF('Prioritized Approach Milestones'!C84="No","CORRECT",IF('Prioritized Approach Milestones'!B84=3,"ERROR 1","N/A")))</f>
        <v>ERROR 1</v>
      </c>
      <c r="Y84" s="77" t="str">
        <f>IF(AND('Prioritized Approach Milestones'!C84="Yes",'Prioritized Approach Milestones'!F84=""),"CORRECT",IF('Prioritized Approach Milestones'!C84="No","CORRECT",IF('Prioritized Approach Milestones'!B84=4,"ERROR 1","N/A")))</f>
        <v>N/A</v>
      </c>
      <c r="Z84" s="77" t="str">
        <f>IF(AND('Prioritized Approach Milestones'!C84="Yes",'Prioritized Approach Milestones'!F84=""),"CORRECT",IF('Prioritized Approach Milestones'!C84="No","CORRECT",IF('Prioritized Approach Milestones'!B84=5,"ERROR 1","N/A")))</f>
        <v>N/A</v>
      </c>
      <c r="AA84" s="77" t="str">
        <f>IF(AND('Prioritized Approach Milestones'!C84="Yes",'Prioritized Approach Milestones'!F84=""),"CORRECT",IF('Prioritized Approach Milestones'!C84="No","CORRECT",IF('Prioritized Approach Milestones'!B84=6,"ERROR 1","N/A")))</f>
        <v>N/A</v>
      </c>
      <c r="AB84" s="69" t="str">
        <f>IF(AND('Prioritized Approach Milestones'!C84="No",'Prioritized Approach Milestones'!F84=""),IF('Prioritized Approach Milestones'!B84=1,"ERROR 2","N/A"),"CORRECT")</f>
        <v>CORRECT</v>
      </c>
      <c r="AC84" s="69" t="str">
        <f>IF(AND('Prioritized Approach Milestones'!C84="No",'Prioritized Approach Milestones'!F84=""),IF('Prioritized Approach Milestones'!B84=2,"ERROR 2","N/A"),"CORRECT")</f>
        <v>CORRECT</v>
      </c>
      <c r="AD84" s="69" t="str">
        <f>IF(AND('Prioritized Approach Milestones'!C84="No",'Prioritized Approach Milestones'!F84=""),IF('Prioritized Approach Milestones'!B84=3,"ERROR 2","N/A"),"CORRECT")</f>
        <v>CORRECT</v>
      </c>
      <c r="AE84" s="69" t="str">
        <f>IF(AND('Prioritized Approach Milestones'!C84="No",'Prioritized Approach Milestones'!F84=""),IF('Prioritized Approach Milestones'!B84=4,"ERROR 2","N/A"),"CORRECT")</f>
        <v>CORRECT</v>
      </c>
      <c r="AF84" s="69" t="str">
        <f>IF(AND('Prioritized Approach Milestones'!C84="No",'Prioritized Approach Milestones'!F84=""),IF('Prioritized Approach Milestones'!B84=5,"ERROR 2","N/A"),"CORRECT")</f>
        <v>CORRECT</v>
      </c>
      <c r="AG84" s="78" t="str">
        <f>IF(AND('Prioritized Approach Milestones'!C84="No",'Prioritized Approach Milestones'!F84=""),IF('Prioritized Approach Milestones'!B84=6,"ERROR 2","N/A"),"CORRECT")</f>
        <v>CORRECT</v>
      </c>
    </row>
    <row r="85" spans="1:33">
      <c r="A85" s="85">
        <f>COUNTIFS('Prioritized Approach Milestones'!B85,"1",'Prioritized Approach Milestones'!C85,"yes")</f>
        <v>0</v>
      </c>
      <c r="B85" s="90">
        <f>COUNTIFS('Prioritized Approach Milestones'!B85,"2",'Prioritized Approach Milestones'!C85,"yes")</f>
        <v>0</v>
      </c>
      <c r="C85" s="86">
        <f>COUNTIFS('Prioritized Approach Milestones'!B85,"3",'Prioritized Approach Milestones'!C85,"yes")</f>
        <v>0</v>
      </c>
      <c r="D85" s="87">
        <f>COUNTIFS('Prioritized Approach Milestones'!B85,"4",'Prioritized Approach Milestones'!C85,"yes")</f>
        <v>0</v>
      </c>
      <c r="E85" s="88">
        <f>COUNTIFS('Prioritized Approach Milestones'!B85,"5",'Prioritized Approach Milestones'!C85,"yes")</f>
        <v>0</v>
      </c>
      <c r="F85" s="89">
        <f>COUNTIFS('Prioritized Approach Milestones'!B85,"6",'Prioritized Approach Milestones'!C85,"yes")</f>
        <v>0</v>
      </c>
      <c r="G85" s="274">
        <f t="shared" si="4"/>
        <v>0</v>
      </c>
      <c r="H85" s="172">
        <f>COUNTIFS('Prioritized Approach Milestones'!B85,"1",'Prioritized Approach Milestones'!C85,"N/A")</f>
        <v>0</v>
      </c>
      <c r="I85" s="172">
        <f>COUNTIFS('Prioritized Approach Milestones'!B85,"2",'Prioritized Approach Milestones'!C85,"N/A")</f>
        <v>0</v>
      </c>
      <c r="J85" s="172">
        <f>COUNTIFS('Prioritized Approach Milestones'!B85,"3",'Prioritized Approach Milestones'!C85,"N/A")</f>
        <v>0</v>
      </c>
      <c r="K85" s="172">
        <f>COUNTIFS('Prioritized Approach Milestones'!B85,"4",'Prioritized Approach Milestones'!C85,"N/A")</f>
        <v>0</v>
      </c>
      <c r="L85" s="172">
        <f>COUNTIFS('Prioritized Approach Milestones'!B85,"5",'Prioritized Approach Milestones'!C85,"N/A")</f>
        <v>0</v>
      </c>
      <c r="M85" s="172">
        <f>COUNTIFS('Prioritized Approach Milestones'!B85,"6",'Prioritized Approach Milestones'!C85,"N/A")</f>
        <v>0</v>
      </c>
      <c r="N85" s="260">
        <f t="shared" si="3"/>
        <v>0</v>
      </c>
      <c r="O85" s="279"/>
      <c r="P85" s="75" t="str">
        <f>IF('Prioritized Approach Milestones'!$B85=1,'Prioritized Approach Milestones'!$F85,"")</f>
        <v/>
      </c>
      <c r="Q85" s="75" t="str">
        <f>IF('Prioritized Approach Milestones'!$B85=2,'Prioritized Approach Milestones'!$F85,"")</f>
        <v/>
      </c>
      <c r="R85" s="75">
        <f>IF('Prioritized Approach Milestones'!$B85=3,'Prioritized Approach Milestones'!$F85,"")</f>
        <v>0</v>
      </c>
      <c r="S85" s="75" t="str">
        <f>IF('Prioritized Approach Milestones'!$B85=4,'Prioritized Approach Milestones'!$F85,"")</f>
        <v/>
      </c>
      <c r="T85" s="75" t="str">
        <f>IF('Prioritized Approach Milestones'!$B85=5,'Prioritized Approach Milestones'!$F85,"")</f>
        <v/>
      </c>
      <c r="U85" s="76" t="str">
        <f>IF('Prioritized Approach Milestones'!$B85=6,'Prioritized Approach Milestones'!$F85,"")</f>
        <v/>
      </c>
      <c r="V85" s="77" t="str">
        <f>IF(AND('Prioritized Approach Milestones'!C85="Yes",'Prioritized Approach Milestones'!F85=""),"CORRECT",IF('Prioritized Approach Milestones'!C85="No","CORRECT",IF('Prioritized Approach Milestones'!B85=1,"ERROR 1","N/A")))</f>
        <v>N/A</v>
      </c>
      <c r="W85" s="77" t="str">
        <f>IF(AND('Prioritized Approach Milestones'!C85="Yes",'Prioritized Approach Milestones'!F85=""),"CORRECT",IF('Prioritized Approach Milestones'!C85="No","CORRECT",IF('Prioritized Approach Milestones'!B85=2,"ERROR 1","N/A")))</f>
        <v>N/A</v>
      </c>
      <c r="X85" s="77" t="str">
        <f>IF(AND('Prioritized Approach Milestones'!C85="Yes",'Prioritized Approach Milestones'!F85=""),"CORRECT",IF('Prioritized Approach Milestones'!C85="No","CORRECT",IF('Prioritized Approach Milestones'!B85=3,"ERROR 1","N/A")))</f>
        <v>ERROR 1</v>
      </c>
      <c r="Y85" s="77" t="str">
        <f>IF(AND('Prioritized Approach Milestones'!C85="Yes",'Prioritized Approach Milestones'!F85=""),"CORRECT",IF('Prioritized Approach Milestones'!C85="No","CORRECT",IF('Prioritized Approach Milestones'!B85=4,"ERROR 1","N/A")))</f>
        <v>N/A</v>
      </c>
      <c r="Z85" s="77" t="str">
        <f>IF(AND('Prioritized Approach Milestones'!C85="Yes",'Prioritized Approach Milestones'!F85=""),"CORRECT",IF('Prioritized Approach Milestones'!C85="No","CORRECT",IF('Prioritized Approach Milestones'!B85=5,"ERROR 1","N/A")))</f>
        <v>N/A</v>
      </c>
      <c r="AA85" s="77" t="str">
        <f>IF(AND('Prioritized Approach Milestones'!C85="Yes",'Prioritized Approach Milestones'!F85=""),"CORRECT",IF('Prioritized Approach Milestones'!C85="No","CORRECT",IF('Prioritized Approach Milestones'!B85=6,"ERROR 1","N/A")))</f>
        <v>N/A</v>
      </c>
      <c r="AB85" s="69" t="str">
        <f>IF(AND('Prioritized Approach Milestones'!C85="No",'Prioritized Approach Milestones'!F85=""),IF('Prioritized Approach Milestones'!B85=1,"ERROR 2","N/A"),"CORRECT")</f>
        <v>CORRECT</v>
      </c>
      <c r="AC85" s="69" t="str">
        <f>IF(AND('Prioritized Approach Milestones'!C85="No",'Prioritized Approach Milestones'!F85=""),IF('Prioritized Approach Milestones'!B85=2,"ERROR 2","N/A"),"CORRECT")</f>
        <v>CORRECT</v>
      </c>
      <c r="AD85" s="69" t="str">
        <f>IF(AND('Prioritized Approach Milestones'!C85="No",'Prioritized Approach Milestones'!F85=""),IF('Prioritized Approach Milestones'!B85=3,"ERROR 2","N/A"),"CORRECT")</f>
        <v>CORRECT</v>
      </c>
      <c r="AE85" s="69" t="str">
        <f>IF(AND('Prioritized Approach Milestones'!C85="No",'Prioritized Approach Milestones'!F85=""),IF('Prioritized Approach Milestones'!B85=4,"ERROR 2","N/A"),"CORRECT")</f>
        <v>CORRECT</v>
      </c>
      <c r="AF85" s="69" t="str">
        <f>IF(AND('Prioritized Approach Milestones'!C85="No",'Prioritized Approach Milestones'!F85=""),IF('Prioritized Approach Milestones'!B85=5,"ERROR 2","N/A"),"CORRECT")</f>
        <v>CORRECT</v>
      </c>
      <c r="AG85" s="78" t="str">
        <f>IF(AND('Prioritized Approach Milestones'!C85="No",'Prioritized Approach Milestones'!F85=""),IF('Prioritized Approach Milestones'!B85=6,"ERROR 2","N/A"),"CORRECT")</f>
        <v>CORRECT</v>
      </c>
    </row>
    <row r="86" spans="1:33">
      <c r="A86" s="85">
        <f>COUNTIFS('Prioritized Approach Milestones'!B86,"1",'Prioritized Approach Milestones'!C86,"yes")</f>
        <v>0</v>
      </c>
      <c r="B86" s="90">
        <f>COUNTIFS('Prioritized Approach Milestones'!B86,"2",'Prioritized Approach Milestones'!C86,"yes")</f>
        <v>0</v>
      </c>
      <c r="C86" s="86">
        <f>COUNTIFS('Prioritized Approach Milestones'!B86,"3",'Prioritized Approach Milestones'!C86,"yes")</f>
        <v>0</v>
      </c>
      <c r="D86" s="87">
        <f>COUNTIFS('Prioritized Approach Milestones'!B86,"4",'Prioritized Approach Milestones'!C86,"yes")</f>
        <v>0</v>
      </c>
      <c r="E86" s="88">
        <f>COUNTIFS('Prioritized Approach Milestones'!B86,"5",'Prioritized Approach Milestones'!C86,"yes")</f>
        <v>0</v>
      </c>
      <c r="F86" s="89">
        <f>COUNTIFS('Prioritized Approach Milestones'!B86,"6",'Prioritized Approach Milestones'!C86,"yes")</f>
        <v>0</v>
      </c>
      <c r="G86" s="274">
        <f t="shared" si="4"/>
        <v>0</v>
      </c>
      <c r="H86" s="172">
        <f>COUNTIFS('Prioritized Approach Milestones'!B86,"1",'Prioritized Approach Milestones'!C86,"N/A")</f>
        <v>0</v>
      </c>
      <c r="I86" s="172">
        <f>COUNTIFS('Prioritized Approach Milestones'!B86,"2",'Prioritized Approach Milestones'!C86,"N/A")</f>
        <v>0</v>
      </c>
      <c r="J86" s="172">
        <f>COUNTIFS('Prioritized Approach Milestones'!B86,"3",'Prioritized Approach Milestones'!C86,"N/A")</f>
        <v>0</v>
      </c>
      <c r="K86" s="172">
        <f>COUNTIFS('Prioritized Approach Milestones'!B86,"4",'Prioritized Approach Milestones'!C86,"N/A")</f>
        <v>0</v>
      </c>
      <c r="L86" s="172">
        <f>COUNTIFS('Prioritized Approach Milestones'!B86,"5",'Prioritized Approach Milestones'!C86,"N/A")</f>
        <v>0</v>
      </c>
      <c r="M86" s="172">
        <f>COUNTIFS('Prioritized Approach Milestones'!B86,"6",'Prioritized Approach Milestones'!C86,"N/A")</f>
        <v>0</v>
      </c>
      <c r="N86" s="260">
        <f t="shared" si="3"/>
        <v>0</v>
      </c>
      <c r="O86" s="279"/>
      <c r="P86" s="75" t="str">
        <f>IF('Prioritized Approach Milestones'!$B86=1,'Prioritized Approach Milestones'!$F86,"")</f>
        <v/>
      </c>
      <c r="Q86" s="75" t="str">
        <f>IF('Prioritized Approach Milestones'!$B86=2,'Prioritized Approach Milestones'!$F86,"")</f>
        <v/>
      </c>
      <c r="R86" s="75" t="str">
        <f>IF('Prioritized Approach Milestones'!$B86=3,'Prioritized Approach Milestones'!$F86,"")</f>
        <v/>
      </c>
      <c r="S86" s="75" t="str">
        <f>IF('Prioritized Approach Milestones'!$B86=4,'Prioritized Approach Milestones'!$F86,"")</f>
        <v/>
      </c>
      <c r="T86" s="75" t="str">
        <f>IF('Prioritized Approach Milestones'!$B86=5,'Prioritized Approach Milestones'!$F86,"")</f>
        <v/>
      </c>
      <c r="U86" s="76">
        <f>IF('Prioritized Approach Milestones'!$B86=6,'Prioritized Approach Milestones'!$F86,"")</f>
        <v>0</v>
      </c>
      <c r="V86" s="77" t="str">
        <f>IF(AND('Prioritized Approach Milestones'!C86="Yes",'Prioritized Approach Milestones'!F86=""),"CORRECT",IF('Prioritized Approach Milestones'!C86="No","CORRECT",IF('Prioritized Approach Milestones'!B86=1,"ERROR 1","N/A")))</f>
        <v>N/A</v>
      </c>
      <c r="W86" s="77" t="str">
        <f>IF(AND('Prioritized Approach Milestones'!C86="Yes",'Prioritized Approach Milestones'!F86=""),"CORRECT",IF('Prioritized Approach Milestones'!C86="No","CORRECT",IF('Prioritized Approach Milestones'!B86=2,"ERROR 1","N/A")))</f>
        <v>N/A</v>
      </c>
      <c r="X86" s="77" t="str">
        <f>IF(AND('Prioritized Approach Milestones'!C86="Yes",'Prioritized Approach Milestones'!F86=""),"CORRECT",IF('Prioritized Approach Milestones'!C86="No","CORRECT",IF('Prioritized Approach Milestones'!B86=3,"ERROR 1","N/A")))</f>
        <v>N/A</v>
      </c>
      <c r="Y86" s="77" t="str">
        <f>IF(AND('Prioritized Approach Milestones'!C86="Yes",'Prioritized Approach Milestones'!F86=""),"CORRECT",IF('Prioritized Approach Milestones'!C86="No","CORRECT",IF('Prioritized Approach Milestones'!B86=4,"ERROR 1","N/A")))</f>
        <v>N/A</v>
      </c>
      <c r="Z86" s="77" t="str">
        <f>IF(AND('Prioritized Approach Milestones'!C86="Yes",'Prioritized Approach Milestones'!F86=""),"CORRECT",IF('Prioritized Approach Milestones'!C86="No","CORRECT",IF('Prioritized Approach Milestones'!B86=5,"ERROR 1","N/A")))</f>
        <v>N/A</v>
      </c>
      <c r="AA86" s="77" t="str">
        <f>IF(AND('Prioritized Approach Milestones'!C86="Yes",'Prioritized Approach Milestones'!F86=""),"CORRECT",IF('Prioritized Approach Milestones'!C86="No","CORRECT",IF('Prioritized Approach Milestones'!B86=6,"ERROR 1","N/A")))</f>
        <v>ERROR 1</v>
      </c>
      <c r="AB86" s="69" t="str">
        <f>IF(AND('Prioritized Approach Milestones'!C86="No",'Prioritized Approach Milestones'!F86=""),IF('Prioritized Approach Milestones'!B86=1,"ERROR 2","N/A"),"CORRECT")</f>
        <v>CORRECT</v>
      </c>
      <c r="AC86" s="69" t="str">
        <f>IF(AND('Prioritized Approach Milestones'!C86="No",'Prioritized Approach Milestones'!F86=""),IF('Prioritized Approach Milestones'!B86=2,"ERROR 2","N/A"),"CORRECT")</f>
        <v>CORRECT</v>
      </c>
      <c r="AD86" s="69" t="str">
        <f>IF(AND('Prioritized Approach Milestones'!C86="No",'Prioritized Approach Milestones'!F86=""),IF('Prioritized Approach Milestones'!B86=3,"ERROR 2","N/A"),"CORRECT")</f>
        <v>CORRECT</v>
      </c>
      <c r="AE86" s="69" t="str">
        <f>IF(AND('Prioritized Approach Milestones'!C86="No",'Prioritized Approach Milestones'!F86=""),IF('Prioritized Approach Milestones'!B86=4,"ERROR 2","N/A"),"CORRECT")</f>
        <v>CORRECT</v>
      </c>
      <c r="AF86" s="69" t="str">
        <f>IF(AND('Prioritized Approach Milestones'!C86="No",'Prioritized Approach Milestones'!F86=""),IF('Prioritized Approach Milestones'!B86=5,"ERROR 2","N/A"),"CORRECT")</f>
        <v>CORRECT</v>
      </c>
      <c r="AG86" s="78" t="str">
        <f>IF(AND('Prioritized Approach Milestones'!C86="No",'Prioritized Approach Milestones'!F86=""),IF('Prioritized Approach Milestones'!B86=6,"ERROR 2","N/A"),"CORRECT")</f>
        <v>CORRECT</v>
      </c>
    </row>
    <row r="87" spans="1:33">
      <c r="A87" s="85">
        <f>COUNTIFS('Prioritized Approach Milestones'!B87,"1",'Prioritized Approach Milestones'!C87,"yes")</f>
        <v>0</v>
      </c>
      <c r="B87" s="90">
        <f>COUNTIFS('Prioritized Approach Milestones'!B87,"2",'Prioritized Approach Milestones'!C87,"yes")</f>
        <v>0</v>
      </c>
      <c r="C87" s="86">
        <f>COUNTIFS('Prioritized Approach Milestones'!B87,"3",'Prioritized Approach Milestones'!C87,"yes")</f>
        <v>0</v>
      </c>
      <c r="D87" s="87">
        <f>COUNTIFS('Prioritized Approach Milestones'!B87,"4",'Prioritized Approach Milestones'!C87,"yes")</f>
        <v>0</v>
      </c>
      <c r="E87" s="88">
        <f>COUNTIFS('Prioritized Approach Milestones'!B87,"5",'Prioritized Approach Milestones'!C87,"yes")</f>
        <v>0</v>
      </c>
      <c r="F87" s="89">
        <f>COUNTIFS('Prioritized Approach Milestones'!B87,"6",'Prioritized Approach Milestones'!C87,"yes")</f>
        <v>0</v>
      </c>
      <c r="G87" s="274">
        <f t="shared" si="4"/>
        <v>0</v>
      </c>
      <c r="H87" s="172">
        <f>COUNTIFS('Prioritized Approach Milestones'!B87,"1",'Prioritized Approach Milestones'!C87,"N/A")</f>
        <v>0</v>
      </c>
      <c r="I87" s="172">
        <f>COUNTIFS('Prioritized Approach Milestones'!B87,"2",'Prioritized Approach Milestones'!C87,"N/A")</f>
        <v>0</v>
      </c>
      <c r="J87" s="172">
        <f>COUNTIFS('Prioritized Approach Milestones'!B87,"3",'Prioritized Approach Milestones'!C87,"N/A")</f>
        <v>0</v>
      </c>
      <c r="K87" s="172">
        <f>COUNTIFS('Prioritized Approach Milestones'!B87,"4",'Prioritized Approach Milestones'!C87,"N/A")</f>
        <v>0</v>
      </c>
      <c r="L87" s="172">
        <f>COUNTIFS('Prioritized Approach Milestones'!B87,"5",'Prioritized Approach Milestones'!C87,"N/A")</f>
        <v>0</v>
      </c>
      <c r="M87" s="172">
        <f>COUNTIFS('Prioritized Approach Milestones'!B87,"6",'Prioritized Approach Milestones'!C87,"N/A")</f>
        <v>0</v>
      </c>
      <c r="N87" s="260">
        <f t="shared" si="3"/>
        <v>0</v>
      </c>
      <c r="O87" s="279"/>
      <c r="P87" s="75" t="str">
        <f>IF('Prioritized Approach Milestones'!$B87=1,'Prioritized Approach Milestones'!$F87,"")</f>
        <v/>
      </c>
      <c r="Q87" s="75" t="str">
        <f>IF('Prioritized Approach Milestones'!$B87=2,'Prioritized Approach Milestones'!$F87,"")</f>
        <v/>
      </c>
      <c r="R87" s="75" t="str">
        <f>IF('Prioritized Approach Milestones'!$B87=3,'Prioritized Approach Milestones'!$F87,"")</f>
        <v/>
      </c>
      <c r="S87" s="75" t="str">
        <f>IF('Prioritized Approach Milestones'!$B87=4,'Prioritized Approach Milestones'!$F87,"")</f>
        <v/>
      </c>
      <c r="T87" s="75" t="str">
        <f>IF('Prioritized Approach Milestones'!$B87=5,'Prioritized Approach Milestones'!$F87,"")</f>
        <v/>
      </c>
      <c r="U87" s="76">
        <f>IF('Prioritized Approach Milestones'!$B87=6,'Prioritized Approach Milestones'!$F87,"")</f>
        <v>0</v>
      </c>
      <c r="V87" s="77" t="str">
        <f>IF(AND('Prioritized Approach Milestones'!C87="Yes",'Prioritized Approach Milestones'!F87=""),"CORRECT",IF('Prioritized Approach Milestones'!C87="No","CORRECT",IF('Prioritized Approach Milestones'!B87=1,"ERROR 1","N/A")))</f>
        <v>N/A</v>
      </c>
      <c r="W87" s="77" t="str">
        <f>IF(AND('Prioritized Approach Milestones'!C87="Yes",'Prioritized Approach Milestones'!F87=""),"CORRECT",IF('Prioritized Approach Milestones'!C87="No","CORRECT",IF('Prioritized Approach Milestones'!B87=2,"ERROR 1","N/A")))</f>
        <v>N/A</v>
      </c>
      <c r="X87" s="77" t="str">
        <f>IF(AND('Prioritized Approach Milestones'!C87="Yes",'Prioritized Approach Milestones'!F87=""),"CORRECT",IF('Prioritized Approach Milestones'!C87="No","CORRECT",IF('Prioritized Approach Milestones'!B87=3,"ERROR 1","N/A")))</f>
        <v>N/A</v>
      </c>
      <c r="Y87" s="77" t="str">
        <f>IF(AND('Prioritized Approach Milestones'!C87="Yes",'Prioritized Approach Milestones'!F87=""),"CORRECT",IF('Prioritized Approach Milestones'!C87="No","CORRECT",IF('Prioritized Approach Milestones'!B87=4,"ERROR 1","N/A")))</f>
        <v>N/A</v>
      </c>
      <c r="Z87" s="77" t="str">
        <f>IF(AND('Prioritized Approach Milestones'!C87="Yes",'Prioritized Approach Milestones'!F87=""),"CORRECT",IF('Prioritized Approach Milestones'!C87="No","CORRECT",IF('Prioritized Approach Milestones'!B87=5,"ERROR 1","N/A")))</f>
        <v>N/A</v>
      </c>
      <c r="AA87" s="77" t="str">
        <f>IF(AND('Prioritized Approach Milestones'!C87="Yes",'Prioritized Approach Milestones'!F87=""),"CORRECT",IF('Prioritized Approach Milestones'!C87="No","CORRECT",IF('Prioritized Approach Milestones'!B87=6,"ERROR 1","N/A")))</f>
        <v>ERROR 1</v>
      </c>
      <c r="AB87" s="69" t="str">
        <f>IF(AND('Prioritized Approach Milestones'!C87="No",'Prioritized Approach Milestones'!F87=""),IF('Prioritized Approach Milestones'!B87=1,"ERROR 2","N/A"),"CORRECT")</f>
        <v>CORRECT</v>
      </c>
      <c r="AC87" s="69" t="str">
        <f>IF(AND('Prioritized Approach Milestones'!C87="No",'Prioritized Approach Milestones'!F87=""),IF('Prioritized Approach Milestones'!B87=2,"ERROR 2","N/A"),"CORRECT")</f>
        <v>CORRECT</v>
      </c>
      <c r="AD87" s="69" t="str">
        <f>IF(AND('Prioritized Approach Milestones'!C87="No",'Prioritized Approach Milestones'!F87=""),IF('Prioritized Approach Milestones'!B87=3,"ERROR 2","N/A"),"CORRECT")</f>
        <v>CORRECT</v>
      </c>
      <c r="AE87" s="69" t="str">
        <f>IF(AND('Prioritized Approach Milestones'!C87="No",'Prioritized Approach Milestones'!F87=""),IF('Prioritized Approach Milestones'!B87=4,"ERROR 2","N/A"),"CORRECT")</f>
        <v>CORRECT</v>
      </c>
      <c r="AF87" s="69" t="str">
        <f>IF(AND('Prioritized Approach Milestones'!C87="No",'Prioritized Approach Milestones'!F87=""),IF('Prioritized Approach Milestones'!B87=5,"ERROR 2","N/A"),"CORRECT")</f>
        <v>CORRECT</v>
      </c>
      <c r="AG87" s="78" t="str">
        <f>IF(AND('Prioritized Approach Milestones'!C87="No",'Prioritized Approach Milestones'!F87=""),IF('Prioritized Approach Milestones'!B87=6,"ERROR 2","N/A"),"CORRECT")</f>
        <v>CORRECT</v>
      </c>
    </row>
    <row r="88" spans="1:33">
      <c r="A88" s="85">
        <f>COUNTIFS('Prioritized Approach Milestones'!B88,"1",'Prioritized Approach Milestones'!C88,"yes")</f>
        <v>0</v>
      </c>
      <c r="B88" s="90">
        <f>COUNTIFS('Prioritized Approach Milestones'!B88,"2",'Prioritized Approach Milestones'!C88,"yes")</f>
        <v>0</v>
      </c>
      <c r="C88" s="86">
        <f>COUNTIFS('Prioritized Approach Milestones'!B88,"3",'Prioritized Approach Milestones'!C88,"yes")</f>
        <v>0</v>
      </c>
      <c r="D88" s="87">
        <f>COUNTIFS('Prioritized Approach Milestones'!B88,"4",'Prioritized Approach Milestones'!C88,"yes")</f>
        <v>0</v>
      </c>
      <c r="E88" s="88">
        <f>COUNTIFS('Prioritized Approach Milestones'!B88,"5",'Prioritized Approach Milestones'!C88,"yes")</f>
        <v>0</v>
      </c>
      <c r="F88" s="89">
        <f>COUNTIFS('Prioritized Approach Milestones'!B88,"6",'Prioritized Approach Milestones'!C88,"yes")</f>
        <v>0</v>
      </c>
      <c r="G88" s="274">
        <f t="shared" si="4"/>
        <v>0</v>
      </c>
      <c r="H88" s="172">
        <f>COUNTIFS('Prioritized Approach Milestones'!B88,"1",'Prioritized Approach Milestones'!C88,"N/A")</f>
        <v>0</v>
      </c>
      <c r="I88" s="172">
        <f>COUNTIFS('Prioritized Approach Milestones'!B88,"2",'Prioritized Approach Milestones'!C88,"N/A")</f>
        <v>0</v>
      </c>
      <c r="J88" s="172">
        <f>COUNTIFS('Prioritized Approach Milestones'!B88,"3",'Prioritized Approach Milestones'!C88,"N/A")</f>
        <v>0</v>
      </c>
      <c r="K88" s="172">
        <f>COUNTIFS('Prioritized Approach Milestones'!B88,"4",'Prioritized Approach Milestones'!C88,"N/A")</f>
        <v>0</v>
      </c>
      <c r="L88" s="172">
        <f>COUNTIFS('Prioritized Approach Milestones'!B88,"5",'Prioritized Approach Milestones'!C88,"N/A")</f>
        <v>0</v>
      </c>
      <c r="M88" s="172">
        <f>COUNTIFS('Prioritized Approach Milestones'!B88,"6",'Prioritized Approach Milestones'!C88,"N/A")</f>
        <v>0</v>
      </c>
      <c r="N88" s="260">
        <f t="shared" si="3"/>
        <v>0</v>
      </c>
      <c r="O88" s="279"/>
      <c r="P88" s="75" t="str">
        <f>IF('Prioritized Approach Milestones'!$B88=1,'Prioritized Approach Milestones'!$F88,"")</f>
        <v/>
      </c>
      <c r="Q88" s="75" t="str">
        <f>IF('Prioritized Approach Milestones'!$B88=2,'Prioritized Approach Milestones'!$F88,"")</f>
        <v/>
      </c>
      <c r="R88" s="75" t="str">
        <f>IF('Prioritized Approach Milestones'!$B88=3,'Prioritized Approach Milestones'!$F88,"")</f>
        <v/>
      </c>
      <c r="S88" s="75" t="str">
        <f>IF('Prioritized Approach Milestones'!$B88=4,'Prioritized Approach Milestones'!$F88,"")</f>
        <v/>
      </c>
      <c r="T88" s="75" t="str">
        <f>IF('Prioritized Approach Milestones'!$B88=5,'Prioritized Approach Milestones'!$F88,"")</f>
        <v/>
      </c>
      <c r="U88" s="76">
        <f>IF('Prioritized Approach Milestones'!$B88=6,'Prioritized Approach Milestones'!$F88,"")</f>
        <v>0</v>
      </c>
      <c r="V88" s="77" t="str">
        <f>IF(AND('Prioritized Approach Milestones'!C88="Yes",'Prioritized Approach Milestones'!F88=""),"CORRECT",IF('Prioritized Approach Milestones'!C88="No","CORRECT",IF('Prioritized Approach Milestones'!B88=1,"ERROR 1","N/A")))</f>
        <v>N/A</v>
      </c>
      <c r="W88" s="77" t="str">
        <f>IF(AND('Prioritized Approach Milestones'!C88="Yes",'Prioritized Approach Milestones'!F88=""),"CORRECT",IF('Prioritized Approach Milestones'!C88="No","CORRECT",IF('Prioritized Approach Milestones'!B88=2,"ERROR 1","N/A")))</f>
        <v>N/A</v>
      </c>
      <c r="X88" s="77" t="str">
        <f>IF(AND('Prioritized Approach Milestones'!C88="Yes",'Prioritized Approach Milestones'!F88=""),"CORRECT",IF('Prioritized Approach Milestones'!C88="No","CORRECT",IF('Prioritized Approach Milestones'!B88=3,"ERROR 1","N/A")))</f>
        <v>N/A</v>
      </c>
      <c r="Y88" s="77" t="str">
        <f>IF(AND('Prioritized Approach Milestones'!C88="Yes",'Prioritized Approach Milestones'!F88=""),"CORRECT",IF('Prioritized Approach Milestones'!C88="No","CORRECT",IF('Prioritized Approach Milestones'!B88=4,"ERROR 1","N/A")))</f>
        <v>N/A</v>
      </c>
      <c r="Z88" s="77" t="str">
        <f>IF(AND('Prioritized Approach Milestones'!C88="Yes",'Prioritized Approach Milestones'!F88=""),"CORRECT",IF('Prioritized Approach Milestones'!C88="No","CORRECT",IF('Prioritized Approach Milestones'!B88=5,"ERROR 1","N/A")))</f>
        <v>N/A</v>
      </c>
      <c r="AA88" s="77" t="str">
        <f>IF(AND('Prioritized Approach Milestones'!C88="Yes",'Prioritized Approach Milestones'!F88=""),"CORRECT",IF('Prioritized Approach Milestones'!C88="No","CORRECT",IF('Prioritized Approach Milestones'!B88=6,"ERROR 1","N/A")))</f>
        <v>ERROR 1</v>
      </c>
      <c r="AB88" s="69" t="str">
        <f>IF(AND('Prioritized Approach Milestones'!C88="No",'Prioritized Approach Milestones'!F88=""),IF('Prioritized Approach Milestones'!B88=1,"ERROR 2","N/A"),"CORRECT")</f>
        <v>CORRECT</v>
      </c>
      <c r="AC88" s="69" t="str">
        <f>IF(AND('Prioritized Approach Milestones'!C88="No",'Prioritized Approach Milestones'!F88=""),IF('Prioritized Approach Milestones'!B88=2,"ERROR 2","N/A"),"CORRECT")</f>
        <v>CORRECT</v>
      </c>
      <c r="AD88" s="69" t="str">
        <f>IF(AND('Prioritized Approach Milestones'!C88="No",'Prioritized Approach Milestones'!F88=""),IF('Prioritized Approach Milestones'!B88=3,"ERROR 2","N/A"),"CORRECT")</f>
        <v>CORRECT</v>
      </c>
      <c r="AE88" s="69" t="str">
        <f>IF(AND('Prioritized Approach Milestones'!C88="No",'Prioritized Approach Milestones'!F88=""),IF('Prioritized Approach Milestones'!B88=4,"ERROR 2","N/A"),"CORRECT")</f>
        <v>CORRECT</v>
      </c>
      <c r="AF88" s="69" t="str">
        <f>IF(AND('Prioritized Approach Milestones'!C88="No",'Prioritized Approach Milestones'!F88=""),IF('Prioritized Approach Milestones'!B88=5,"ERROR 2","N/A"),"CORRECT")</f>
        <v>CORRECT</v>
      </c>
      <c r="AG88" s="78" t="str">
        <f>IF(AND('Prioritized Approach Milestones'!C88="No",'Prioritized Approach Milestones'!F88=""),IF('Prioritized Approach Milestones'!B88=6,"ERROR 2","N/A"),"CORRECT")</f>
        <v>CORRECT</v>
      </c>
    </row>
    <row r="89" spans="1:33">
      <c r="A89" s="85">
        <f>COUNTIFS('Prioritized Approach Milestones'!B89,"1",'Prioritized Approach Milestones'!C89,"yes")</f>
        <v>0</v>
      </c>
      <c r="B89" s="90">
        <f>COUNTIFS('Prioritized Approach Milestones'!B89,"2",'Prioritized Approach Milestones'!C89,"yes")</f>
        <v>0</v>
      </c>
      <c r="C89" s="86">
        <f>COUNTIFS('Prioritized Approach Milestones'!B89,"3",'Prioritized Approach Milestones'!C89,"yes")</f>
        <v>0</v>
      </c>
      <c r="D89" s="87">
        <f>COUNTIFS('Prioritized Approach Milestones'!B89,"4",'Prioritized Approach Milestones'!C89,"yes")</f>
        <v>0</v>
      </c>
      <c r="E89" s="88">
        <f>COUNTIFS('Prioritized Approach Milestones'!B89,"5",'Prioritized Approach Milestones'!C89,"yes")</f>
        <v>0</v>
      </c>
      <c r="F89" s="89">
        <f>COUNTIFS('Prioritized Approach Milestones'!B89,"6",'Prioritized Approach Milestones'!C89,"yes")</f>
        <v>0</v>
      </c>
      <c r="G89" s="274">
        <f t="shared" si="4"/>
        <v>0</v>
      </c>
      <c r="H89" s="172">
        <f>COUNTIFS('Prioritized Approach Milestones'!B89,"1",'Prioritized Approach Milestones'!C89,"N/A")</f>
        <v>0</v>
      </c>
      <c r="I89" s="172">
        <f>COUNTIFS('Prioritized Approach Milestones'!B89,"2",'Prioritized Approach Milestones'!C89,"N/A")</f>
        <v>0</v>
      </c>
      <c r="J89" s="172">
        <f>COUNTIFS('Prioritized Approach Milestones'!B89,"3",'Prioritized Approach Milestones'!C89,"N/A")</f>
        <v>0</v>
      </c>
      <c r="K89" s="172">
        <f>COUNTIFS('Prioritized Approach Milestones'!B89,"4",'Prioritized Approach Milestones'!C89,"N/A")</f>
        <v>0</v>
      </c>
      <c r="L89" s="172">
        <f>COUNTIFS('Prioritized Approach Milestones'!B89,"5",'Prioritized Approach Milestones'!C89,"N/A")</f>
        <v>0</v>
      </c>
      <c r="M89" s="172">
        <f>COUNTIFS('Prioritized Approach Milestones'!B89,"6",'Prioritized Approach Milestones'!C89,"N/A")</f>
        <v>0</v>
      </c>
      <c r="N89" s="260">
        <f t="shared" si="3"/>
        <v>0</v>
      </c>
      <c r="O89" s="279"/>
      <c r="P89" s="75" t="str">
        <f>IF('Prioritized Approach Milestones'!$B89=1,'Prioritized Approach Milestones'!$F89,"")</f>
        <v/>
      </c>
      <c r="Q89" s="75" t="str">
        <f>IF('Prioritized Approach Milestones'!$B89=2,'Prioritized Approach Milestones'!$F89,"")</f>
        <v/>
      </c>
      <c r="R89" s="75" t="str">
        <f>IF('Prioritized Approach Milestones'!$B89=3,'Prioritized Approach Milestones'!$F89,"")</f>
        <v/>
      </c>
      <c r="S89" s="75" t="str">
        <f>IF('Prioritized Approach Milestones'!$B89=4,'Prioritized Approach Milestones'!$F89,"")</f>
        <v/>
      </c>
      <c r="T89" s="75" t="str">
        <f>IF('Prioritized Approach Milestones'!$B89=5,'Prioritized Approach Milestones'!$F89,"")</f>
        <v/>
      </c>
      <c r="U89" s="76">
        <f>IF('Prioritized Approach Milestones'!$B89=6,'Prioritized Approach Milestones'!$F89,"")</f>
        <v>0</v>
      </c>
      <c r="V89" s="77" t="str">
        <f>IF(AND('Prioritized Approach Milestones'!C89="Yes",'Prioritized Approach Milestones'!F89=""),"CORRECT",IF('Prioritized Approach Milestones'!C89="No","CORRECT",IF('Prioritized Approach Milestones'!B89=1,"ERROR 1","N/A")))</f>
        <v>N/A</v>
      </c>
      <c r="W89" s="77" t="str">
        <f>IF(AND('Prioritized Approach Milestones'!C89="Yes",'Prioritized Approach Milestones'!F89=""),"CORRECT",IF('Prioritized Approach Milestones'!C89="No","CORRECT",IF('Prioritized Approach Milestones'!B89=2,"ERROR 1","N/A")))</f>
        <v>N/A</v>
      </c>
      <c r="X89" s="77" t="str">
        <f>IF(AND('Prioritized Approach Milestones'!C89="Yes",'Prioritized Approach Milestones'!F89=""),"CORRECT",IF('Prioritized Approach Milestones'!C89="No","CORRECT",IF('Prioritized Approach Milestones'!B89=3,"ERROR 1","N/A")))</f>
        <v>N/A</v>
      </c>
      <c r="Y89" s="77" t="str">
        <f>IF(AND('Prioritized Approach Milestones'!C89="Yes",'Prioritized Approach Milestones'!F89=""),"CORRECT",IF('Prioritized Approach Milestones'!C89="No","CORRECT",IF('Prioritized Approach Milestones'!B89=4,"ERROR 1","N/A")))</f>
        <v>N/A</v>
      </c>
      <c r="Z89" s="77" t="str">
        <f>IF(AND('Prioritized Approach Milestones'!C89="Yes",'Prioritized Approach Milestones'!F89=""),"CORRECT",IF('Prioritized Approach Milestones'!C89="No","CORRECT",IF('Prioritized Approach Milestones'!B89=5,"ERROR 1","N/A")))</f>
        <v>N/A</v>
      </c>
      <c r="AA89" s="77" t="str">
        <f>IF(AND('Prioritized Approach Milestones'!C89="Yes",'Prioritized Approach Milestones'!F89=""),"CORRECT",IF('Prioritized Approach Milestones'!C89="No","CORRECT",IF('Prioritized Approach Milestones'!B89=6,"ERROR 1","N/A")))</f>
        <v>ERROR 1</v>
      </c>
      <c r="AB89" s="69" t="str">
        <f>IF(AND('Prioritized Approach Milestones'!C89="No",'Prioritized Approach Milestones'!F89=""),IF('Prioritized Approach Milestones'!B89=1,"ERROR 2","N/A"),"CORRECT")</f>
        <v>CORRECT</v>
      </c>
      <c r="AC89" s="69" t="str">
        <f>IF(AND('Prioritized Approach Milestones'!C89="No",'Prioritized Approach Milestones'!F89=""),IF('Prioritized Approach Milestones'!B89=2,"ERROR 2","N/A"),"CORRECT")</f>
        <v>CORRECT</v>
      </c>
      <c r="AD89" s="69" t="str">
        <f>IF(AND('Prioritized Approach Milestones'!C89="No",'Prioritized Approach Milestones'!F89=""),IF('Prioritized Approach Milestones'!B89=3,"ERROR 2","N/A"),"CORRECT")</f>
        <v>CORRECT</v>
      </c>
      <c r="AE89" s="69" t="str">
        <f>IF(AND('Prioritized Approach Milestones'!C89="No",'Prioritized Approach Milestones'!F89=""),IF('Prioritized Approach Milestones'!B89=4,"ERROR 2","N/A"),"CORRECT")</f>
        <v>CORRECT</v>
      </c>
      <c r="AF89" s="69" t="str">
        <f>IF(AND('Prioritized Approach Milestones'!C89="No",'Prioritized Approach Milestones'!F89=""),IF('Prioritized Approach Milestones'!B89=5,"ERROR 2","N/A"),"CORRECT")</f>
        <v>CORRECT</v>
      </c>
      <c r="AG89" s="78" t="str">
        <f>IF(AND('Prioritized Approach Milestones'!C89="No",'Prioritized Approach Milestones'!F89=""),IF('Prioritized Approach Milestones'!B89=6,"ERROR 2","N/A"),"CORRECT")</f>
        <v>CORRECT</v>
      </c>
    </row>
    <row r="90" spans="1:33">
      <c r="A90" s="85">
        <f>COUNTIFS('Prioritized Approach Milestones'!B90,"1",'Prioritized Approach Milestones'!C90,"yes")</f>
        <v>0</v>
      </c>
      <c r="B90" s="90">
        <f>COUNTIFS('Prioritized Approach Milestones'!B90,"2",'Prioritized Approach Milestones'!C90,"yes")</f>
        <v>0</v>
      </c>
      <c r="C90" s="86">
        <f>COUNTIFS('Prioritized Approach Milestones'!B90,"3",'Prioritized Approach Milestones'!C90,"yes")</f>
        <v>0</v>
      </c>
      <c r="D90" s="87">
        <f>COUNTIFS('Prioritized Approach Milestones'!B90,"4",'Prioritized Approach Milestones'!C90,"yes")</f>
        <v>0</v>
      </c>
      <c r="E90" s="88">
        <f>COUNTIFS('Prioritized Approach Milestones'!B90,"5",'Prioritized Approach Milestones'!C90,"yes")</f>
        <v>0</v>
      </c>
      <c r="F90" s="89">
        <f>COUNTIFS('Prioritized Approach Milestones'!B90,"6",'Prioritized Approach Milestones'!C90,"yes")</f>
        <v>0</v>
      </c>
      <c r="G90" s="274">
        <f t="shared" si="4"/>
        <v>0</v>
      </c>
      <c r="H90" s="172">
        <f>COUNTIFS('Prioritized Approach Milestones'!B90,"1",'Prioritized Approach Milestones'!C90,"N/A")</f>
        <v>0</v>
      </c>
      <c r="I90" s="172">
        <f>COUNTIFS('Prioritized Approach Milestones'!B90,"2",'Prioritized Approach Milestones'!C90,"N/A")</f>
        <v>0</v>
      </c>
      <c r="J90" s="172">
        <f>COUNTIFS('Prioritized Approach Milestones'!B90,"3",'Prioritized Approach Milestones'!C90,"N/A")</f>
        <v>0</v>
      </c>
      <c r="K90" s="172">
        <f>COUNTIFS('Prioritized Approach Milestones'!B90,"4",'Prioritized Approach Milestones'!C90,"N/A")</f>
        <v>0</v>
      </c>
      <c r="L90" s="172">
        <f>COUNTIFS('Prioritized Approach Milestones'!B90,"5",'Prioritized Approach Milestones'!C90,"N/A")</f>
        <v>0</v>
      </c>
      <c r="M90" s="172">
        <f>COUNTIFS('Prioritized Approach Milestones'!B90,"6",'Prioritized Approach Milestones'!C90,"N/A")</f>
        <v>0</v>
      </c>
      <c r="N90" s="260">
        <f t="shared" si="3"/>
        <v>0</v>
      </c>
      <c r="O90" s="279"/>
      <c r="P90" s="75" t="str">
        <f>IF('Prioritized Approach Milestones'!$B90=1,'Prioritized Approach Milestones'!$F90,"")</f>
        <v/>
      </c>
      <c r="Q90" s="75" t="str">
        <f>IF('Prioritized Approach Milestones'!$B90=2,'Prioritized Approach Milestones'!$F90,"")</f>
        <v/>
      </c>
      <c r="R90" s="75" t="str">
        <f>IF('Prioritized Approach Milestones'!$B90=3,'Prioritized Approach Milestones'!$F90,"")</f>
        <v/>
      </c>
      <c r="S90" s="75" t="str">
        <f>IF('Prioritized Approach Milestones'!$B90=4,'Prioritized Approach Milestones'!$F90,"")</f>
        <v/>
      </c>
      <c r="T90" s="75" t="str">
        <f>IF('Prioritized Approach Milestones'!$B90=5,'Prioritized Approach Milestones'!$F90,"")</f>
        <v/>
      </c>
      <c r="U90" s="76">
        <f>IF('Prioritized Approach Milestones'!$B90=6,'Prioritized Approach Milestones'!$F90,"")</f>
        <v>0</v>
      </c>
      <c r="V90" s="77" t="str">
        <f>IF(AND('Prioritized Approach Milestones'!C90="Yes",'Prioritized Approach Milestones'!F90=""),"CORRECT",IF('Prioritized Approach Milestones'!C90="No","CORRECT",IF('Prioritized Approach Milestones'!B90=1,"ERROR 1","N/A")))</f>
        <v>N/A</v>
      </c>
      <c r="W90" s="77" t="str">
        <f>IF(AND('Prioritized Approach Milestones'!C90="Yes",'Prioritized Approach Milestones'!F90=""),"CORRECT",IF('Prioritized Approach Milestones'!C90="No","CORRECT",IF('Prioritized Approach Milestones'!B90=2,"ERROR 1","N/A")))</f>
        <v>N/A</v>
      </c>
      <c r="X90" s="77" t="str">
        <f>IF(AND('Prioritized Approach Milestones'!C90="Yes",'Prioritized Approach Milestones'!F90=""),"CORRECT",IF('Prioritized Approach Milestones'!C90="No","CORRECT",IF('Prioritized Approach Milestones'!B90=3,"ERROR 1","N/A")))</f>
        <v>N/A</v>
      </c>
      <c r="Y90" s="77" t="str">
        <f>IF(AND('Prioritized Approach Milestones'!C90="Yes",'Prioritized Approach Milestones'!F90=""),"CORRECT",IF('Prioritized Approach Milestones'!C90="No","CORRECT",IF('Prioritized Approach Milestones'!B90=4,"ERROR 1","N/A")))</f>
        <v>N/A</v>
      </c>
      <c r="Z90" s="77" t="str">
        <f>IF(AND('Prioritized Approach Milestones'!C90="Yes",'Prioritized Approach Milestones'!F90=""),"CORRECT",IF('Prioritized Approach Milestones'!C90="No","CORRECT",IF('Prioritized Approach Milestones'!B90=5,"ERROR 1","N/A")))</f>
        <v>N/A</v>
      </c>
      <c r="AA90" s="77" t="str">
        <f>IF(AND('Prioritized Approach Milestones'!C90="Yes",'Prioritized Approach Milestones'!F90=""),"CORRECT",IF('Prioritized Approach Milestones'!C90="No","CORRECT",IF('Prioritized Approach Milestones'!B90=6,"ERROR 1","N/A")))</f>
        <v>ERROR 1</v>
      </c>
      <c r="AB90" s="69" t="str">
        <f>IF(AND('Prioritized Approach Milestones'!C90="No",'Prioritized Approach Milestones'!F90=""),IF('Prioritized Approach Milestones'!B90=1,"ERROR 2","N/A"),"CORRECT")</f>
        <v>CORRECT</v>
      </c>
      <c r="AC90" s="69" t="str">
        <f>IF(AND('Prioritized Approach Milestones'!C90="No",'Prioritized Approach Milestones'!F90=""),IF('Prioritized Approach Milestones'!B90=2,"ERROR 2","N/A"),"CORRECT")</f>
        <v>CORRECT</v>
      </c>
      <c r="AD90" s="69" t="str">
        <f>IF(AND('Prioritized Approach Milestones'!C90="No",'Prioritized Approach Milestones'!F90=""),IF('Prioritized Approach Milestones'!B90=3,"ERROR 2","N/A"),"CORRECT")</f>
        <v>CORRECT</v>
      </c>
      <c r="AE90" s="69" t="str">
        <f>IF(AND('Prioritized Approach Milestones'!C90="No",'Prioritized Approach Milestones'!F90=""),IF('Prioritized Approach Milestones'!B90=4,"ERROR 2","N/A"),"CORRECT")</f>
        <v>CORRECT</v>
      </c>
      <c r="AF90" s="69" t="str">
        <f>IF(AND('Prioritized Approach Milestones'!C90="No",'Prioritized Approach Milestones'!F90=""),IF('Prioritized Approach Milestones'!B90=5,"ERROR 2","N/A"),"CORRECT")</f>
        <v>CORRECT</v>
      </c>
      <c r="AG90" s="78" t="str">
        <f>IF(AND('Prioritized Approach Milestones'!C90="No",'Prioritized Approach Milestones'!F90=""),IF('Prioritized Approach Milestones'!B90=6,"ERROR 2","N/A"),"CORRECT")</f>
        <v>CORRECT</v>
      </c>
    </row>
    <row r="91" spans="1:33">
      <c r="A91" s="85">
        <f>COUNTIFS('Prioritized Approach Milestones'!B91,"1",'Prioritized Approach Milestones'!C91,"yes")</f>
        <v>0</v>
      </c>
      <c r="B91" s="90">
        <f>COUNTIFS('Prioritized Approach Milestones'!B91,"2",'Prioritized Approach Milestones'!C91,"yes")</f>
        <v>0</v>
      </c>
      <c r="C91" s="86">
        <f>COUNTIFS('Prioritized Approach Milestones'!B91,"3",'Prioritized Approach Milestones'!C91,"yes")</f>
        <v>0</v>
      </c>
      <c r="D91" s="87">
        <f>COUNTIFS('Prioritized Approach Milestones'!B91,"4",'Prioritized Approach Milestones'!C91,"yes")</f>
        <v>0</v>
      </c>
      <c r="E91" s="88">
        <f>COUNTIFS('Prioritized Approach Milestones'!B91,"5",'Prioritized Approach Milestones'!C91,"yes")</f>
        <v>0</v>
      </c>
      <c r="F91" s="89">
        <f>COUNTIFS('Prioritized Approach Milestones'!B91,"6",'Prioritized Approach Milestones'!C91,"yes")</f>
        <v>0</v>
      </c>
      <c r="G91" s="274">
        <f t="shared" si="4"/>
        <v>0</v>
      </c>
      <c r="H91" s="172">
        <f>COUNTIFS('Prioritized Approach Milestones'!B91,"1",'Prioritized Approach Milestones'!C91,"N/A")</f>
        <v>0</v>
      </c>
      <c r="I91" s="172">
        <f>COUNTIFS('Prioritized Approach Milestones'!B91,"2",'Prioritized Approach Milestones'!C91,"N/A")</f>
        <v>0</v>
      </c>
      <c r="J91" s="172">
        <f>COUNTIFS('Prioritized Approach Milestones'!B91,"3",'Prioritized Approach Milestones'!C91,"N/A")</f>
        <v>0</v>
      </c>
      <c r="K91" s="172">
        <f>COUNTIFS('Prioritized Approach Milestones'!B91,"4",'Prioritized Approach Milestones'!C91,"N/A")</f>
        <v>0</v>
      </c>
      <c r="L91" s="172">
        <f>COUNTIFS('Prioritized Approach Milestones'!B91,"5",'Prioritized Approach Milestones'!C91,"N/A")</f>
        <v>0</v>
      </c>
      <c r="M91" s="172">
        <f>COUNTIFS('Prioritized Approach Milestones'!B91,"6",'Prioritized Approach Milestones'!C91,"N/A")</f>
        <v>0</v>
      </c>
      <c r="N91" s="260">
        <f t="shared" si="3"/>
        <v>0</v>
      </c>
      <c r="O91" s="279"/>
      <c r="P91" s="75" t="str">
        <f>IF('Prioritized Approach Milestones'!$B91=1,'Prioritized Approach Milestones'!$F91,"")</f>
        <v/>
      </c>
      <c r="Q91" s="75" t="str">
        <f>IF('Prioritized Approach Milestones'!$B91=2,'Prioritized Approach Milestones'!$F91,"")</f>
        <v/>
      </c>
      <c r="R91" s="75" t="str">
        <f>IF('Prioritized Approach Milestones'!$B91=3,'Prioritized Approach Milestones'!$F91,"")</f>
        <v/>
      </c>
      <c r="S91" s="75" t="str">
        <f>IF('Prioritized Approach Milestones'!$B91=4,'Prioritized Approach Milestones'!$F91,"")</f>
        <v/>
      </c>
      <c r="T91" s="75" t="str">
        <f>IF('Prioritized Approach Milestones'!$B91=5,'Prioritized Approach Milestones'!$F91,"")</f>
        <v/>
      </c>
      <c r="U91" s="76">
        <f>IF('Prioritized Approach Milestones'!$B91=6,'Prioritized Approach Milestones'!$F91,"")</f>
        <v>0</v>
      </c>
      <c r="V91" s="77" t="str">
        <f>IF(AND('Prioritized Approach Milestones'!C91="Yes",'Prioritized Approach Milestones'!F91=""),"CORRECT",IF('Prioritized Approach Milestones'!C91="No","CORRECT",IF('Prioritized Approach Milestones'!B91=1,"ERROR 1","N/A")))</f>
        <v>N/A</v>
      </c>
      <c r="W91" s="77" t="str">
        <f>IF(AND('Prioritized Approach Milestones'!C91="Yes",'Prioritized Approach Milestones'!F91=""),"CORRECT",IF('Prioritized Approach Milestones'!C91="No","CORRECT",IF('Prioritized Approach Milestones'!B91=2,"ERROR 1","N/A")))</f>
        <v>N/A</v>
      </c>
      <c r="X91" s="77" t="str">
        <f>IF(AND('Prioritized Approach Milestones'!C91="Yes",'Prioritized Approach Milestones'!F91=""),"CORRECT",IF('Prioritized Approach Milestones'!C91="No","CORRECT",IF('Prioritized Approach Milestones'!B91=3,"ERROR 1","N/A")))</f>
        <v>N/A</v>
      </c>
      <c r="Y91" s="77" t="str">
        <f>IF(AND('Prioritized Approach Milestones'!C91="Yes",'Prioritized Approach Milestones'!F91=""),"CORRECT",IF('Prioritized Approach Milestones'!C91="No","CORRECT",IF('Prioritized Approach Milestones'!B91=4,"ERROR 1","N/A")))</f>
        <v>N/A</v>
      </c>
      <c r="Z91" s="77" t="str">
        <f>IF(AND('Prioritized Approach Milestones'!C91="Yes",'Prioritized Approach Milestones'!F91=""),"CORRECT",IF('Prioritized Approach Milestones'!C91="No","CORRECT",IF('Prioritized Approach Milestones'!B91=5,"ERROR 1","N/A")))</f>
        <v>N/A</v>
      </c>
      <c r="AA91" s="77" t="str">
        <f>IF(AND('Prioritized Approach Milestones'!C91="Yes",'Prioritized Approach Milestones'!F91=""),"CORRECT",IF('Prioritized Approach Milestones'!C91="No","CORRECT",IF('Prioritized Approach Milestones'!B91=6,"ERROR 1","N/A")))</f>
        <v>ERROR 1</v>
      </c>
      <c r="AB91" s="69" t="str">
        <f>IF(AND('Prioritized Approach Milestones'!C91="No",'Prioritized Approach Milestones'!F91=""),IF('Prioritized Approach Milestones'!B91=1,"ERROR 2","N/A"),"CORRECT")</f>
        <v>CORRECT</v>
      </c>
      <c r="AC91" s="69" t="str">
        <f>IF(AND('Prioritized Approach Milestones'!C91="No",'Prioritized Approach Milestones'!F91=""),IF('Prioritized Approach Milestones'!B91=2,"ERROR 2","N/A"),"CORRECT")</f>
        <v>CORRECT</v>
      </c>
      <c r="AD91" s="69" t="str">
        <f>IF(AND('Prioritized Approach Milestones'!C91="No",'Prioritized Approach Milestones'!F91=""),IF('Prioritized Approach Milestones'!B91=3,"ERROR 2","N/A"),"CORRECT")</f>
        <v>CORRECT</v>
      </c>
      <c r="AE91" s="69" t="str">
        <f>IF(AND('Prioritized Approach Milestones'!C91="No",'Prioritized Approach Milestones'!F91=""),IF('Prioritized Approach Milestones'!B91=4,"ERROR 2","N/A"),"CORRECT")</f>
        <v>CORRECT</v>
      </c>
      <c r="AF91" s="69" t="str">
        <f>IF(AND('Prioritized Approach Milestones'!C91="No",'Prioritized Approach Milestones'!F91=""),IF('Prioritized Approach Milestones'!B91=5,"ERROR 2","N/A"),"CORRECT")</f>
        <v>CORRECT</v>
      </c>
      <c r="AG91" s="78" t="str">
        <f>IF(AND('Prioritized Approach Milestones'!C91="No",'Prioritized Approach Milestones'!F91=""),IF('Prioritized Approach Milestones'!B91=6,"ERROR 2","N/A"),"CORRECT")</f>
        <v>CORRECT</v>
      </c>
    </row>
    <row r="92" spans="1:33">
      <c r="A92" s="85">
        <f>COUNTIFS('Prioritized Approach Milestones'!B92,"1",'Prioritized Approach Milestones'!C92,"yes")</f>
        <v>0</v>
      </c>
      <c r="B92" s="90">
        <f>COUNTIFS('Prioritized Approach Milestones'!B92,"2",'Prioritized Approach Milestones'!C92,"yes")</f>
        <v>0</v>
      </c>
      <c r="C92" s="86">
        <f>COUNTIFS('Prioritized Approach Milestones'!B92,"3",'Prioritized Approach Milestones'!C92,"yes")</f>
        <v>0</v>
      </c>
      <c r="D92" s="87">
        <f>COUNTIFS('Prioritized Approach Milestones'!B92,"4",'Prioritized Approach Milestones'!C92,"yes")</f>
        <v>0</v>
      </c>
      <c r="E92" s="88">
        <f>COUNTIFS('Prioritized Approach Milestones'!B92,"5",'Prioritized Approach Milestones'!C92,"yes")</f>
        <v>0</v>
      </c>
      <c r="F92" s="89">
        <f>COUNTIFS('Prioritized Approach Milestones'!B92,"6",'Prioritized Approach Milestones'!C92,"yes")</f>
        <v>0</v>
      </c>
      <c r="G92" s="274">
        <f t="shared" si="4"/>
        <v>0</v>
      </c>
      <c r="H92" s="172">
        <f>COUNTIFS('Prioritized Approach Milestones'!B92,"1",'Prioritized Approach Milestones'!C92,"N/A")</f>
        <v>0</v>
      </c>
      <c r="I92" s="172">
        <f>COUNTIFS('Prioritized Approach Milestones'!B92,"2",'Prioritized Approach Milestones'!C92,"N/A")</f>
        <v>0</v>
      </c>
      <c r="J92" s="172">
        <f>COUNTIFS('Prioritized Approach Milestones'!B92,"3",'Prioritized Approach Milestones'!C92,"N/A")</f>
        <v>0</v>
      </c>
      <c r="K92" s="172">
        <f>COUNTIFS('Prioritized Approach Milestones'!B92,"4",'Prioritized Approach Milestones'!C92,"N/A")</f>
        <v>0</v>
      </c>
      <c r="L92" s="172">
        <f>COUNTIFS('Prioritized Approach Milestones'!B92,"5",'Prioritized Approach Milestones'!C92,"N/A")</f>
        <v>0</v>
      </c>
      <c r="M92" s="172">
        <f>COUNTIFS('Prioritized Approach Milestones'!B92,"6",'Prioritized Approach Milestones'!C92,"N/A")</f>
        <v>0</v>
      </c>
      <c r="N92" s="260">
        <f t="shared" si="3"/>
        <v>0</v>
      </c>
      <c r="O92" s="279"/>
      <c r="P92" s="75" t="str">
        <f>IF('Prioritized Approach Milestones'!$B92=1,'Prioritized Approach Milestones'!$F92,"")</f>
        <v/>
      </c>
      <c r="Q92" s="75" t="str">
        <f>IF('Prioritized Approach Milestones'!$B92=2,'Prioritized Approach Milestones'!$F92,"")</f>
        <v/>
      </c>
      <c r="R92" s="75">
        <f>IF('Prioritized Approach Milestones'!$B92=3,'Prioritized Approach Milestones'!$F92,"")</f>
        <v>0</v>
      </c>
      <c r="S92" s="75" t="str">
        <f>IF('Prioritized Approach Milestones'!$B92=4,'Prioritized Approach Milestones'!$F92,"")</f>
        <v/>
      </c>
      <c r="T92" s="75" t="str">
        <f>IF('Prioritized Approach Milestones'!$B92=5,'Prioritized Approach Milestones'!$F92,"")</f>
        <v/>
      </c>
      <c r="U92" s="76" t="str">
        <f>IF('Prioritized Approach Milestones'!$B92=6,'Prioritized Approach Milestones'!$F92,"")</f>
        <v/>
      </c>
      <c r="V92" s="77" t="str">
        <f>IF(AND('Prioritized Approach Milestones'!C92="Yes",'Prioritized Approach Milestones'!F92=""),"CORRECT",IF('Prioritized Approach Milestones'!C92="No","CORRECT",IF('Prioritized Approach Milestones'!B92=1,"ERROR 1","N/A")))</f>
        <v>N/A</v>
      </c>
      <c r="W92" s="77" t="str">
        <f>IF(AND('Prioritized Approach Milestones'!C92="Yes",'Prioritized Approach Milestones'!F92=""),"CORRECT",IF('Prioritized Approach Milestones'!C92="No","CORRECT",IF('Prioritized Approach Milestones'!B92=2,"ERROR 1","N/A")))</f>
        <v>N/A</v>
      </c>
      <c r="X92" s="77" t="str">
        <f>IF(AND('Prioritized Approach Milestones'!C92="Yes",'Prioritized Approach Milestones'!F92=""),"CORRECT",IF('Prioritized Approach Milestones'!C92="No","CORRECT",IF('Prioritized Approach Milestones'!B92=3,"ERROR 1","N/A")))</f>
        <v>ERROR 1</v>
      </c>
      <c r="Y92" s="77" t="str">
        <f>IF(AND('Prioritized Approach Milestones'!C92="Yes",'Prioritized Approach Milestones'!F92=""),"CORRECT",IF('Prioritized Approach Milestones'!C92="No","CORRECT",IF('Prioritized Approach Milestones'!B92=4,"ERROR 1","N/A")))</f>
        <v>N/A</v>
      </c>
      <c r="Z92" s="77" t="str">
        <f>IF(AND('Prioritized Approach Milestones'!C92="Yes",'Prioritized Approach Milestones'!F92=""),"CORRECT",IF('Prioritized Approach Milestones'!C92="No","CORRECT",IF('Prioritized Approach Milestones'!B92=5,"ERROR 1","N/A")))</f>
        <v>N/A</v>
      </c>
      <c r="AA92" s="77" t="str">
        <f>IF(AND('Prioritized Approach Milestones'!C92="Yes",'Prioritized Approach Milestones'!F92=""),"CORRECT",IF('Prioritized Approach Milestones'!C92="No","CORRECT",IF('Prioritized Approach Milestones'!B92=6,"ERROR 1","N/A")))</f>
        <v>N/A</v>
      </c>
      <c r="AB92" s="69" t="str">
        <f>IF(AND('Prioritized Approach Milestones'!C92="No",'Prioritized Approach Milestones'!F92=""),IF('Prioritized Approach Milestones'!B92=1,"ERROR 2","N/A"),"CORRECT")</f>
        <v>CORRECT</v>
      </c>
      <c r="AC92" s="69" t="str">
        <f>IF(AND('Prioritized Approach Milestones'!C92="No",'Prioritized Approach Milestones'!F92=""),IF('Prioritized Approach Milestones'!B92=2,"ERROR 2","N/A"),"CORRECT")</f>
        <v>CORRECT</v>
      </c>
      <c r="AD92" s="69" t="str">
        <f>IF(AND('Prioritized Approach Milestones'!C92="No",'Prioritized Approach Milestones'!F92=""),IF('Prioritized Approach Milestones'!B92=3,"ERROR 2","N/A"),"CORRECT")</f>
        <v>CORRECT</v>
      </c>
      <c r="AE92" s="69" t="str">
        <f>IF(AND('Prioritized Approach Milestones'!C92="No",'Prioritized Approach Milestones'!F92=""),IF('Prioritized Approach Milestones'!B92=4,"ERROR 2","N/A"),"CORRECT")</f>
        <v>CORRECT</v>
      </c>
      <c r="AF92" s="69" t="str">
        <f>IF(AND('Prioritized Approach Milestones'!C92="No",'Prioritized Approach Milestones'!F92=""),IF('Prioritized Approach Milestones'!B92=5,"ERROR 2","N/A"),"CORRECT")</f>
        <v>CORRECT</v>
      </c>
      <c r="AG92" s="78" t="str">
        <f>IF(AND('Prioritized Approach Milestones'!C92="No",'Prioritized Approach Milestones'!F92=""),IF('Prioritized Approach Milestones'!B92=6,"ERROR 2","N/A"),"CORRECT")</f>
        <v>CORRECT</v>
      </c>
    </row>
    <row r="93" spans="1:33">
      <c r="A93" s="85">
        <f>COUNTIFS('Prioritized Approach Milestones'!B93,"1",'Prioritized Approach Milestones'!C93,"yes")</f>
        <v>0</v>
      </c>
      <c r="B93" s="90">
        <f>COUNTIFS('Prioritized Approach Milestones'!B93,"2",'Prioritized Approach Milestones'!C93,"yes")</f>
        <v>0</v>
      </c>
      <c r="C93" s="86">
        <f>COUNTIFS('Prioritized Approach Milestones'!B93,"3",'Prioritized Approach Milestones'!C93,"yes")</f>
        <v>0</v>
      </c>
      <c r="D93" s="87">
        <f>COUNTIFS('Prioritized Approach Milestones'!B93,"4",'Prioritized Approach Milestones'!C93,"yes")</f>
        <v>0</v>
      </c>
      <c r="E93" s="88">
        <f>COUNTIFS('Prioritized Approach Milestones'!B93,"5",'Prioritized Approach Milestones'!C93,"yes")</f>
        <v>0</v>
      </c>
      <c r="F93" s="89">
        <f>COUNTIFS('Prioritized Approach Milestones'!B93,"6",'Prioritized Approach Milestones'!C93,"yes")</f>
        <v>0</v>
      </c>
      <c r="G93" s="274">
        <f t="shared" si="4"/>
        <v>0</v>
      </c>
      <c r="H93" s="172">
        <f>COUNTIFS('Prioritized Approach Milestones'!B93,"1",'Prioritized Approach Milestones'!C93,"N/A")</f>
        <v>0</v>
      </c>
      <c r="I93" s="172">
        <f>COUNTIFS('Prioritized Approach Milestones'!B93,"2",'Prioritized Approach Milestones'!C93,"N/A")</f>
        <v>0</v>
      </c>
      <c r="J93" s="172">
        <f>COUNTIFS('Prioritized Approach Milestones'!B93,"3",'Prioritized Approach Milestones'!C93,"N/A")</f>
        <v>0</v>
      </c>
      <c r="K93" s="172">
        <f>COUNTIFS('Prioritized Approach Milestones'!B93,"4",'Prioritized Approach Milestones'!C93,"N/A")</f>
        <v>0</v>
      </c>
      <c r="L93" s="172">
        <f>COUNTIFS('Prioritized Approach Milestones'!B93,"5",'Prioritized Approach Milestones'!C93,"N/A")</f>
        <v>0</v>
      </c>
      <c r="M93" s="172">
        <f>COUNTIFS('Prioritized Approach Milestones'!B93,"6",'Prioritized Approach Milestones'!C93,"N/A")</f>
        <v>0</v>
      </c>
      <c r="N93" s="260">
        <f t="shared" si="3"/>
        <v>0</v>
      </c>
      <c r="O93" s="279"/>
      <c r="P93" s="75" t="str">
        <f>IF('Prioritized Approach Milestones'!$B93=1,'Prioritized Approach Milestones'!$F93,"")</f>
        <v/>
      </c>
      <c r="Q93" s="75" t="str">
        <f>IF('Prioritized Approach Milestones'!$B93=2,'Prioritized Approach Milestones'!$F93,"")</f>
        <v/>
      </c>
      <c r="R93" s="75" t="str">
        <f>IF('Prioritized Approach Milestones'!$B93=3,'Prioritized Approach Milestones'!$F93,"")</f>
        <v/>
      </c>
      <c r="S93" s="75" t="str">
        <f>IF('Prioritized Approach Milestones'!$B93=4,'Prioritized Approach Milestones'!$F93,"")</f>
        <v/>
      </c>
      <c r="T93" s="75" t="str">
        <f>IF('Prioritized Approach Milestones'!$B93=5,'Prioritized Approach Milestones'!$F93,"")</f>
        <v/>
      </c>
      <c r="U93" s="76" t="str">
        <f>IF('Prioritized Approach Milestones'!$B93=6,'Prioritized Approach Milestones'!$F93,"")</f>
        <v/>
      </c>
      <c r="V93" s="77" t="str">
        <f>IF(AND('Prioritized Approach Milestones'!C93="Yes",'Prioritized Approach Milestones'!F93=""),"CORRECT",IF('Prioritized Approach Milestones'!C93="No","CORRECT",IF('Prioritized Approach Milestones'!B93=1,"ERROR 1","N/A")))</f>
        <v>N/A</v>
      </c>
      <c r="W93" s="77" t="str">
        <f>IF(AND('Prioritized Approach Milestones'!C93="Yes",'Prioritized Approach Milestones'!F93=""),"CORRECT",IF('Prioritized Approach Milestones'!C93="No","CORRECT",IF('Prioritized Approach Milestones'!B93=2,"ERROR 1","N/A")))</f>
        <v>N/A</v>
      </c>
      <c r="X93" s="77" t="str">
        <f>IF(AND('Prioritized Approach Milestones'!C93="Yes",'Prioritized Approach Milestones'!F93=""),"CORRECT",IF('Prioritized Approach Milestones'!C93="No","CORRECT",IF('Prioritized Approach Milestones'!B93=3,"ERROR 1","N/A")))</f>
        <v>N/A</v>
      </c>
      <c r="Y93" s="77" t="str">
        <f>IF(AND('Prioritized Approach Milestones'!C93="Yes",'Prioritized Approach Milestones'!F93=""),"CORRECT",IF('Prioritized Approach Milestones'!C93="No","CORRECT",IF('Prioritized Approach Milestones'!B93=4,"ERROR 1","N/A")))</f>
        <v>N/A</v>
      </c>
      <c r="Z93" s="77" t="str">
        <f>IF(AND('Prioritized Approach Milestones'!C93="Yes",'Prioritized Approach Milestones'!F93=""),"CORRECT",IF('Prioritized Approach Milestones'!C93="No","CORRECT",IF('Prioritized Approach Milestones'!B93=5,"ERROR 1","N/A")))</f>
        <v>N/A</v>
      </c>
      <c r="AA93" s="77" t="str">
        <f>IF(AND('Prioritized Approach Milestones'!C93="Yes",'Prioritized Approach Milestones'!F93=""),"CORRECT",IF('Prioritized Approach Milestones'!C93="No","CORRECT",IF('Prioritized Approach Milestones'!B93=6,"ERROR 1","N/A")))</f>
        <v>N/A</v>
      </c>
      <c r="AB93" s="69" t="str">
        <f>IF(AND('Prioritized Approach Milestones'!C93="No",'Prioritized Approach Milestones'!F93=""),IF('Prioritized Approach Milestones'!B93=1,"ERROR 2","N/A"),"CORRECT")</f>
        <v>CORRECT</v>
      </c>
      <c r="AC93" s="69" t="str">
        <f>IF(AND('Prioritized Approach Milestones'!C93="No",'Prioritized Approach Milestones'!F93=""),IF('Prioritized Approach Milestones'!B93=2,"ERROR 2","N/A"),"CORRECT")</f>
        <v>CORRECT</v>
      </c>
      <c r="AD93" s="69" t="str">
        <f>IF(AND('Prioritized Approach Milestones'!C93="No",'Prioritized Approach Milestones'!F93=""),IF('Prioritized Approach Milestones'!B93=3,"ERROR 2","N/A"),"CORRECT")</f>
        <v>CORRECT</v>
      </c>
      <c r="AE93" s="69" t="str">
        <f>IF(AND('Prioritized Approach Milestones'!C93="No",'Prioritized Approach Milestones'!F93=""),IF('Prioritized Approach Milestones'!B93=4,"ERROR 2","N/A"),"CORRECT")</f>
        <v>CORRECT</v>
      </c>
      <c r="AF93" s="69" t="str">
        <f>IF(AND('Prioritized Approach Milestones'!C93="No",'Prioritized Approach Milestones'!F93=""),IF('Prioritized Approach Milestones'!B93=5,"ERROR 2","N/A"),"CORRECT")</f>
        <v>CORRECT</v>
      </c>
      <c r="AG93" s="78" t="str">
        <f>IF(AND('Prioritized Approach Milestones'!C93="No",'Prioritized Approach Milestones'!F93=""),IF('Prioritized Approach Milestones'!B93=6,"ERROR 2","N/A"),"CORRECT")</f>
        <v>CORRECT</v>
      </c>
    </row>
    <row r="94" spans="1:33">
      <c r="A94" s="85">
        <f>COUNTIFS('Prioritized Approach Milestones'!B94,"1",'Prioritized Approach Milestones'!C94,"yes")</f>
        <v>0</v>
      </c>
      <c r="B94" s="90">
        <f>COUNTIFS('Prioritized Approach Milestones'!B94,"2",'Prioritized Approach Milestones'!C94,"yes")</f>
        <v>0</v>
      </c>
      <c r="C94" s="86">
        <f>COUNTIFS('Prioritized Approach Milestones'!B94,"3",'Prioritized Approach Milestones'!C94,"yes")</f>
        <v>0</v>
      </c>
      <c r="D94" s="87">
        <f>COUNTIFS('Prioritized Approach Milestones'!B94,"4",'Prioritized Approach Milestones'!C94,"yes")</f>
        <v>0</v>
      </c>
      <c r="E94" s="88">
        <f>COUNTIFS('Prioritized Approach Milestones'!B94,"5",'Prioritized Approach Milestones'!C94,"yes")</f>
        <v>0</v>
      </c>
      <c r="F94" s="89">
        <f>COUNTIFS('Prioritized Approach Milestones'!B94,"6",'Prioritized Approach Milestones'!C94,"yes")</f>
        <v>0</v>
      </c>
      <c r="G94" s="274">
        <f t="shared" si="4"/>
        <v>0</v>
      </c>
      <c r="H94" s="172">
        <f>COUNTIFS('Prioritized Approach Milestones'!B94,"1",'Prioritized Approach Milestones'!C94,"N/A")</f>
        <v>0</v>
      </c>
      <c r="I94" s="172">
        <f>COUNTIFS('Prioritized Approach Milestones'!B94,"2",'Prioritized Approach Milestones'!C94,"N/A")</f>
        <v>0</v>
      </c>
      <c r="J94" s="172">
        <f>COUNTIFS('Prioritized Approach Milestones'!B94,"3",'Prioritized Approach Milestones'!C94,"N/A")</f>
        <v>0</v>
      </c>
      <c r="K94" s="172">
        <f>COUNTIFS('Prioritized Approach Milestones'!B94,"4",'Prioritized Approach Milestones'!C94,"N/A")</f>
        <v>0</v>
      </c>
      <c r="L94" s="172">
        <f>COUNTIFS('Prioritized Approach Milestones'!B94,"5",'Prioritized Approach Milestones'!C94,"N/A")</f>
        <v>0</v>
      </c>
      <c r="M94" s="172">
        <f>COUNTIFS('Prioritized Approach Milestones'!B94,"6",'Prioritized Approach Milestones'!C94,"N/A")</f>
        <v>0</v>
      </c>
      <c r="N94" s="260">
        <f t="shared" si="3"/>
        <v>0</v>
      </c>
      <c r="O94" s="279"/>
      <c r="P94" s="75" t="str">
        <f>IF('Prioritized Approach Milestones'!$B94=1,'Prioritized Approach Milestones'!$F94,"")</f>
        <v/>
      </c>
      <c r="Q94" s="75" t="str">
        <f>IF('Prioritized Approach Milestones'!$B94=2,'Prioritized Approach Milestones'!$F94,"")</f>
        <v/>
      </c>
      <c r="R94" s="75">
        <f>IF('Prioritized Approach Milestones'!$B94=3,'Prioritized Approach Milestones'!$F94,"")</f>
        <v>0</v>
      </c>
      <c r="S94" s="75" t="str">
        <f>IF('Prioritized Approach Milestones'!$B94=4,'Prioritized Approach Milestones'!$F94,"")</f>
        <v/>
      </c>
      <c r="T94" s="75" t="str">
        <f>IF('Prioritized Approach Milestones'!$B94=5,'Prioritized Approach Milestones'!$F94,"")</f>
        <v/>
      </c>
      <c r="U94" s="76" t="str">
        <f>IF('Prioritized Approach Milestones'!$B94=6,'Prioritized Approach Milestones'!$F94,"")</f>
        <v/>
      </c>
      <c r="V94" s="77" t="str">
        <f>IF(AND('Prioritized Approach Milestones'!C94="Yes",'Prioritized Approach Milestones'!F94=""),"CORRECT",IF('Prioritized Approach Milestones'!C94="No","CORRECT",IF('Prioritized Approach Milestones'!B94=1,"ERROR 1","N/A")))</f>
        <v>N/A</v>
      </c>
      <c r="W94" s="77" t="str">
        <f>IF(AND('Prioritized Approach Milestones'!C94="Yes",'Prioritized Approach Milestones'!F94=""),"CORRECT",IF('Prioritized Approach Milestones'!C94="No","CORRECT",IF('Prioritized Approach Milestones'!B94=2,"ERROR 1","N/A")))</f>
        <v>N/A</v>
      </c>
      <c r="X94" s="77" t="str">
        <f>IF(AND('Prioritized Approach Milestones'!C94="Yes",'Prioritized Approach Milestones'!F94=""),"CORRECT",IF('Prioritized Approach Milestones'!C94="No","CORRECT",IF('Prioritized Approach Milestones'!B94=3,"ERROR 1","N/A")))</f>
        <v>ERROR 1</v>
      </c>
      <c r="Y94" s="77" t="str">
        <f>IF(AND('Prioritized Approach Milestones'!C94="Yes",'Prioritized Approach Milestones'!F94=""),"CORRECT",IF('Prioritized Approach Milestones'!C94="No","CORRECT",IF('Prioritized Approach Milestones'!B94=4,"ERROR 1","N/A")))</f>
        <v>N/A</v>
      </c>
      <c r="Z94" s="77" t="str">
        <f>IF(AND('Prioritized Approach Milestones'!C94="Yes",'Prioritized Approach Milestones'!F94=""),"CORRECT",IF('Prioritized Approach Milestones'!C94="No","CORRECT",IF('Prioritized Approach Milestones'!B94=5,"ERROR 1","N/A")))</f>
        <v>N/A</v>
      </c>
      <c r="AA94" s="77" t="str">
        <f>IF(AND('Prioritized Approach Milestones'!C94="Yes",'Prioritized Approach Milestones'!F94=""),"CORRECT",IF('Prioritized Approach Milestones'!C94="No","CORRECT",IF('Prioritized Approach Milestones'!B94=6,"ERROR 1","N/A")))</f>
        <v>N/A</v>
      </c>
      <c r="AB94" s="69" t="str">
        <f>IF(AND('Prioritized Approach Milestones'!C94="No",'Prioritized Approach Milestones'!F94=""),IF('Prioritized Approach Milestones'!B94=1,"ERROR 2","N/A"),"CORRECT")</f>
        <v>CORRECT</v>
      </c>
      <c r="AC94" s="69" t="str">
        <f>IF(AND('Prioritized Approach Milestones'!C94="No",'Prioritized Approach Milestones'!F94=""),IF('Prioritized Approach Milestones'!B94=2,"ERROR 2","N/A"),"CORRECT")</f>
        <v>CORRECT</v>
      </c>
      <c r="AD94" s="69" t="str">
        <f>IF(AND('Prioritized Approach Milestones'!C94="No",'Prioritized Approach Milestones'!F94=""),IF('Prioritized Approach Milestones'!B94=3,"ERROR 2","N/A"),"CORRECT")</f>
        <v>CORRECT</v>
      </c>
      <c r="AE94" s="69" t="str">
        <f>IF(AND('Prioritized Approach Milestones'!C94="No",'Prioritized Approach Milestones'!F94=""),IF('Prioritized Approach Milestones'!B94=4,"ERROR 2","N/A"),"CORRECT")</f>
        <v>CORRECT</v>
      </c>
      <c r="AF94" s="69" t="str">
        <f>IF(AND('Prioritized Approach Milestones'!C94="No",'Prioritized Approach Milestones'!F94=""),IF('Prioritized Approach Milestones'!B94=5,"ERROR 2","N/A"),"CORRECT")</f>
        <v>CORRECT</v>
      </c>
      <c r="AG94" s="78" t="str">
        <f>IF(AND('Prioritized Approach Milestones'!C94="No",'Prioritized Approach Milestones'!F94=""),IF('Prioritized Approach Milestones'!B94=6,"ERROR 2","N/A"),"CORRECT")</f>
        <v>CORRECT</v>
      </c>
    </row>
    <row r="95" spans="1:33">
      <c r="A95" s="85">
        <f>COUNTIFS('Prioritized Approach Milestones'!B95,"1",'Prioritized Approach Milestones'!C95,"yes")</f>
        <v>0</v>
      </c>
      <c r="B95" s="90">
        <f>COUNTIFS('Prioritized Approach Milestones'!B95,"2",'Prioritized Approach Milestones'!C95,"yes")</f>
        <v>0</v>
      </c>
      <c r="C95" s="86">
        <f>COUNTIFS('Prioritized Approach Milestones'!B95,"3",'Prioritized Approach Milestones'!C95,"yes")</f>
        <v>0</v>
      </c>
      <c r="D95" s="87">
        <f>COUNTIFS('Prioritized Approach Milestones'!B95,"4",'Prioritized Approach Milestones'!C95,"yes")</f>
        <v>0</v>
      </c>
      <c r="E95" s="88">
        <f>COUNTIFS('Prioritized Approach Milestones'!B95,"5",'Prioritized Approach Milestones'!C95,"yes")</f>
        <v>0</v>
      </c>
      <c r="F95" s="89">
        <f>COUNTIFS('Prioritized Approach Milestones'!B95,"6",'Prioritized Approach Milestones'!C95,"yes")</f>
        <v>0</v>
      </c>
      <c r="G95" s="274">
        <f t="shared" si="4"/>
        <v>0</v>
      </c>
      <c r="H95" s="172">
        <f>COUNTIFS('Prioritized Approach Milestones'!B95,"1",'Prioritized Approach Milestones'!C95,"N/A")</f>
        <v>0</v>
      </c>
      <c r="I95" s="172">
        <f>COUNTIFS('Prioritized Approach Milestones'!B95,"2",'Prioritized Approach Milestones'!C95,"N/A")</f>
        <v>0</v>
      </c>
      <c r="J95" s="172">
        <f>COUNTIFS('Prioritized Approach Milestones'!B95,"3",'Prioritized Approach Milestones'!C95,"N/A")</f>
        <v>0</v>
      </c>
      <c r="K95" s="172">
        <f>COUNTIFS('Prioritized Approach Milestones'!B95,"4",'Prioritized Approach Milestones'!C95,"N/A")</f>
        <v>0</v>
      </c>
      <c r="L95" s="172">
        <f>COUNTIFS('Prioritized Approach Milestones'!B95,"5",'Prioritized Approach Milestones'!C95,"N/A")</f>
        <v>0</v>
      </c>
      <c r="M95" s="172">
        <f>COUNTIFS('Prioritized Approach Milestones'!B95,"6",'Prioritized Approach Milestones'!C95,"N/A")</f>
        <v>0</v>
      </c>
      <c r="N95" s="260">
        <f t="shared" si="3"/>
        <v>0</v>
      </c>
      <c r="O95" s="279"/>
      <c r="P95" s="75" t="str">
        <f>IF('Prioritized Approach Milestones'!$B95=1,'Prioritized Approach Milestones'!$F95,"")</f>
        <v/>
      </c>
      <c r="Q95" s="75" t="str">
        <f>IF('Prioritized Approach Milestones'!$B95=2,'Prioritized Approach Milestones'!$F95,"")</f>
        <v/>
      </c>
      <c r="R95" s="75">
        <f>IF('Prioritized Approach Milestones'!$B95=3,'Prioritized Approach Milestones'!$F95,"")</f>
        <v>0</v>
      </c>
      <c r="S95" s="75" t="str">
        <f>IF('Prioritized Approach Milestones'!$B95=4,'Prioritized Approach Milestones'!$F95,"")</f>
        <v/>
      </c>
      <c r="T95" s="75" t="str">
        <f>IF('Prioritized Approach Milestones'!$B95=5,'Prioritized Approach Milestones'!$F95,"")</f>
        <v/>
      </c>
      <c r="U95" s="76" t="str">
        <f>IF('Prioritized Approach Milestones'!$B95=6,'Prioritized Approach Milestones'!$F95,"")</f>
        <v/>
      </c>
      <c r="V95" s="77" t="str">
        <f>IF(AND('Prioritized Approach Milestones'!C95="Yes",'Prioritized Approach Milestones'!F95=""),"CORRECT",IF('Prioritized Approach Milestones'!C95="No","CORRECT",IF('Prioritized Approach Milestones'!B95=1,"ERROR 1","N/A")))</f>
        <v>N/A</v>
      </c>
      <c r="W95" s="77" t="str">
        <f>IF(AND('Prioritized Approach Milestones'!C95="Yes",'Prioritized Approach Milestones'!F95=""),"CORRECT",IF('Prioritized Approach Milestones'!C95="No","CORRECT",IF('Prioritized Approach Milestones'!B95=2,"ERROR 1","N/A")))</f>
        <v>N/A</v>
      </c>
      <c r="X95" s="77" t="str">
        <f>IF(AND('Prioritized Approach Milestones'!C95="Yes",'Prioritized Approach Milestones'!F95=""),"CORRECT",IF('Prioritized Approach Milestones'!C95="No","CORRECT",IF('Prioritized Approach Milestones'!B95=3,"ERROR 1","N/A")))</f>
        <v>ERROR 1</v>
      </c>
      <c r="Y95" s="77" t="str">
        <f>IF(AND('Prioritized Approach Milestones'!C95="Yes",'Prioritized Approach Milestones'!F95=""),"CORRECT",IF('Prioritized Approach Milestones'!C95="No","CORRECT",IF('Prioritized Approach Milestones'!B95=4,"ERROR 1","N/A")))</f>
        <v>N/A</v>
      </c>
      <c r="Z95" s="77" t="str">
        <f>IF(AND('Prioritized Approach Milestones'!C95="Yes",'Prioritized Approach Milestones'!F95=""),"CORRECT",IF('Prioritized Approach Milestones'!C95="No","CORRECT",IF('Prioritized Approach Milestones'!B95=5,"ERROR 1","N/A")))</f>
        <v>N/A</v>
      </c>
      <c r="AA95" s="77" t="str">
        <f>IF(AND('Prioritized Approach Milestones'!C95="Yes",'Prioritized Approach Milestones'!F95=""),"CORRECT",IF('Prioritized Approach Milestones'!C95="No","CORRECT",IF('Prioritized Approach Milestones'!B95=6,"ERROR 1","N/A")))</f>
        <v>N/A</v>
      </c>
      <c r="AB95" s="69" t="str">
        <f>IF(AND('Prioritized Approach Milestones'!C95="No",'Prioritized Approach Milestones'!F95=""),IF('Prioritized Approach Milestones'!B95=1,"ERROR 2","N/A"),"CORRECT")</f>
        <v>CORRECT</v>
      </c>
      <c r="AC95" s="69" t="str">
        <f>IF(AND('Prioritized Approach Milestones'!C95="No",'Prioritized Approach Milestones'!F95=""),IF('Prioritized Approach Milestones'!B95=2,"ERROR 2","N/A"),"CORRECT")</f>
        <v>CORRECT</v>
      </c>
      <c r="AD95" s="69" t="str">
        <f>IF(AND('Prioritized Approach Milestones'!C95="No",'Prioritized Approach Milestones'!F95=""),IF('Prioritized Approach Milestones'!B95=3,"ERROR 2","N/A"),"CORRECT")</f>
        <v>CORRECT</v>
      </c>
      <c r="AE95" s="69" t="str">
        <f>IF(AND('Prioritized Approach Milestones'!C95="No",'Prioritized Approach Milestones'!F95=""),IF('Prioritized Approach Milestones'!B95=4,"ERROR 2","N/A"),"CORRECT")</f>
        <v>CORRECT</v>
      </c>
      <c r="AF95" s="69" t="str">
        <f>IF(AND('Prioritized Approach Milestones'!C95="No",'Prioritized Approach Milestones'!F95=""),IF('Prioritized Approach Milestones'!B95=5,"ERROR 2","N/A"),"CORRECT")</f>
        <v>CORRECT</v>
      </c>
      <c r="AG95" s="78" t="str">
        <f>IF(AND('Prioritized Approach Milestones'!C95="No",'Prioritized Approach Milestones'!F95=""),IF('Prioritized Approach Milestones'!B95=6,"ERROR 2","N/A"),"CORRECT")</f>
        <v>CORRECT</v>
      </c>
    </row>
    <row r="96" spans="1:33">
      <c r="A96" s="85">
        <f>COUNTIFS('Prioritized Approach Milestones'!B96,"1",'Prioritized Approach Milestones'!C96,"yes")</f>
        <v>0</v>
      </c>
      <c r="B96" s="90">
        <f>COUNTIFS('Prioritized Approach Milestones'!B96,"2",'Prioritized Approach Milestones'!C96,"yes")</f>
        <v>0</v>
      </c>
      <c r="C96" s="86">
        <f>COUNTIFS('Prioritized Approach Milestones'!B96,"3",'Prioritized Approach Milestones'!C96,"yes")</f>
        <v>0</v>
      </c>
      <c r="D96" s="87">
        <f>COUNTIFS('Prioritized Approach Milestones'!B96,"4",'Prioritized Approach Milestones'!C96,"yes")</f>
        <v>0</v>
      </c>
      <c r="E96" s="88">
        <f>COUNTIFS('Prioritized Approach Milestones'!B96,"5",'Prioritized Approach Milestones'!C96,"yes")</f>
        <v>0</v>
      </c>
      <c r="F96" s="89">
        <f>COUNTIFS('Prioritized Approach Milestones'!B96,"6",'Prioritized Approach Milestones'!C96,"yes")</f>
        <v>0</v>
      </c>
      <c r="G96" s="274">
        <f t="shared" si="4"/>
        <v>0</v>
      </c>
      <c r="H96" s="172">
        <f>COUNTIFS('Prioritized Approach Milestones'!B96,"1",'Prioritized Approach Milestones'!C96,"N/A")</f>
        <v>0</v>
      </c>
      <c r="I96" s="172">
        <f>COUNTIFS('Prioritized Approach Milestones'!B96,"2",'Prioritized Approach Milestones'!C96,"N/A")</f>
        <v>0</v>
      </c>
      <c r="J96" s="172">
        <f>COUNTIFS('Prioritized Approach Milestones'!B96,"3",'Prioritized Approach Milestones'!C96,"N/A")</f>
        <v>0</v>
      </c>
      <c r="K96" s="172">
        <f>COUNTIFS('Prioritized Approach Milestones'!B96,"4",'Prioritized Approach Milestones'!C96,"N/A")</f>
        <v>0</v>
      </c>
      <c r="L96" s="172">
        <f>COUNTIFS('Prioritized Approach Milestones'!B96,"5",'Prioritized Approach Milestones'!C96,"N/A")</f>
        <v>0</v>
      </c>
      <c r="M96" s="172">
        <f>COUNTIFS('Prioritized Approach Milestones'!B96,"6",'Prioritized Approach Milestones'!C96,"N/A")</f>
        <v>0</v>
      </c>
      <c r="N96" s="260">
        <f t="shared" si="3"/>
        <v>0</v>
      </c>
      <c r="O96" s="279"/>
      <c r="P96" s="75" t="str">
        <f>IF('Prioritized Approach Milestones'!$B96=1,'Prioritized Approach Milestones'!$F96,"")</f>
        <v/>
      </c>
      <c r="Q96" s="75" t="str">
        <f>IF('Prioritized Approach Milestones'!$B96=2,'Prioritized Approach Milestones'!$F96,"")</f>
        <v/>
      </c>
      <c r="R96" s="75">
        <f>IF('Prioritized Approach Milestones'!$B96=3,'Prioritized Approach Milestones'!$F96,"")</f>
        <v>0</v>
      </c>
      <c r="S96" s="75" t="str">
        <f>IF('Prioritized Approach Milestones'!$B96=4,'Prioritized Approach Milestones'!$F96,"")</f>
        <v/>
      </c>
      <c r="T96" s="75" t="str">
        <f>IF('Prioritized Approach Milestones'!$B96=5,'Prioritized Approach Milestones'!$F96,"")</f>
        <v/>
      </c>
      <c r="U96" s="76" t="str">
        <f>IF('Prioritized Approach Milestones'!$B96=6,'Prioritized Approach Milestones'!$F96,"")</f>
        <v/>
      </c>
      <c r="V96" s="77" t="str">
        <f>IF(AND('Prioritized Approach Milestones'!C96="Yes",'Prioritized Approach Milestones'!F96=""),"CORRECT",IF('Prioritized Approach Milestones'!C96="No","CORRECT",IF('Prioritized Approach Milestones'!B96=1,"ERROR 1","N/A")))</f>
        <v>N/A</v>
      </c>
      <c r="W96" s="77" t="str">
        <f>IF(AND('Prioritized Approach Milestones'!C96="Yes",'Prioritized Approach Milestones'!F96=""),"CORRECT",IF('Prioritized Approach Milestones'!C96="No","CORRECT",IF('Prioritized Approach Milestones'!B96=2,"ERROR 1","N/A")))</f>
        <v>N/A</v>
      </c>
      <c r="X96" s="77" t="str">
        <f>IF(AND('Prioritized Approach Milestones'!C96="Yes",'Prioritized Approach Milestones'!F96=""),"CORRECT",IF('Prioritized Approach Milestones'!C96="No","CORRECT",IF('Prioritized Approach Milestones'!B96=3,"ERROR 1","N/A")))</f>
        <v>ERROR 1</v>
      </c>
      <c r="Y96" s="77" t="str">
        <f>IF(AND('Prioritized Approach Milestones'!C96="Yes",'Prioritized Approach Milestones'!F96=""),"CORRECT",IF('Prioritized Approach Milestones'!C96="No","CORRECT",IF('Prioritized Approach Milestones'!B96=4,"ERROR 1","N/A")))</f>
        <v>N/A</v>
      </c>
      <c r="Z96" s="77" t="str">
        <f>IF(AND('Prioritized Approach Milestones'!C96="Yes",'Prioritized Approach Milestones'!F96=""),"CORRECT",IF('Prioritized Approach Milestones'!C96="No","CORRECT",IF('Prioritized Approach Milestones'!B96=5,"ERROR 1","N/A")))</f>
        <v>N/A</v>
      </c>
      <c r="AA96" s="77" t="str">
        <f>IF(AND('Prioritized Approach Milestones'!C96="Yes",'Prioritized Approach Milestones'!F96=""),"CORRECT",IF('Prioritized Approach Milestones'!C96="No","CORRECT",IF('Prioritized Approach Milestones'!B96=6,"ERROR 1","N/A")))</f>
        <v>N/A</v>
      </c>
      <c r="AB96" s="69" t="str">
        <f>IF(AND('Prioritized Approach Milestones'!C96="No",'Prioritized Approach Milestones'!F96=""),IF('Prioritized Approach Milestones'!B96=1,"ERROR 2","N/A"),"CORRECT")</f>
        <v>CORRECT</v>
      </c>
      <c r="AC96" s="69" t="str">
        <f>IF(AND('Prioritized Approach Milestones'!C96="No",'Prioritized Approach Milestones'!F96=""),IF('Prioritized Approach Milestones'!B96=2,"ERROR 2","N/A"),"CORRECT")</f>
        <v>CORRECT</v>
      </c>
      <c r="AD96" s="69" t="str">
        <f>IF(AND('Prioritized Approach Milestones'!C96="No",'Prioritized Approach Milestones'!F96=""),IF('Prioritized Approach Milestones'!B96=3,"ERROR 2","N/A"),"CORRECT")</f>
        <v>CORRECT</v>
      </c>
      <c r="AE96" s="69" t="str">
        <f>IF(AND('Prioritized Approach Milestones'!C96="No",'Prioritized Approach Milestones'!F96=""),IF('Prioritized Approach Milestones'!B96=4,"ERROR 2","N/A"),"CORRECT")</f>
        <v>CORRECT</v>
      </c>
      <c r="AF96" s="69" t="str">
        <f>IF(AND('Prioritized Approach Milestones'!C96="No",'Prioritized Approach Milestones'!F96=""),IF('Prioritized Approach Milestones'!B96=5,"ERROR 2","N/A"),"CORRECT")</f>
        <v>CORRECT</v>
      </c>
      <c r="AG96" s="78" t="str">
        <f>IF(AND('Prioritized Approach Milestones'!C96="No",'Prioritized Approach Milestones'!F96=""),IF('Prioritized Approach Milestones'!B96=6,"ERROR 2","N/A"),"CORRECT")</f>
        <v>CORRECT</v>
      </c>
    </row>
    <row r="97" spans="1:33">
      <c r="A97" s="85">
        <f>COUNTIFS('Prioritized Approach Milestones'!B97,"1",'Prioritized Approach Milestones'!C97,"yes")</f>
        <v>0</v>
      </c>
      <c r="B97" s="90">
        <f>COUNTIFS('Prioritized Approach Milestones'!B97,"2",'Prioritized Approach Milestones'!C97,"yes")</f>
        <v>0</v>
      </c>
      <c r="C97" s="86">
        <f>COUNTIFS('Prioritized Approach Milestones'!B97,"3",'Prioritized Approach Milestones'!C97,"yes")</f>
        <v>0</v>
      </c>
      <c r="D97" s="87">
        <f>COUNTIFS('Prioritized Approach Milestones'!B97,"4",'Prioritized Approach Milestones'!C97,"yes")</f>
        <v>0</v>
      </c>
      <c r="E97" s="88">
        <f>COUNTIFS('Prioritized Approach Milestones'!B97,"5",'Prioritized Approach Milestones'!C97,"yes")</f>
        <v>0</v>
      </c>
      <c r="F97" s="89">
        <f>COUNTIFS('Prioritized Approach Milestones'!B97,"6",'Prioritized Approach Milestones'!C97,"yes")</f>
        <v>0</v>
      </c>
      <c r="G97" s="274">
        <f t="shared" si="4"/>
        <v>0</v>
      </c>
      <c r="H97" s="172">
        <f>COUNTIFS('Prioritized Approach Milestones'!B97,"1",'Prioritized Approach Milestones'!C97,"N/A")</f>
        <v>0</v>
      </c>
      <c r="I97" s="172">
        <f>COUNTIFS('Prioritized Approach Milestones'!B97,"2",'Prioritized Approach Milestones'!C97,"N/A")</f>
        <v>0</v>
      </c>
      <c r="J97" s="172">
        <f>COUNTIFS('Prioritized Approach Milestones'!B97,"3",'Prioritized Approach Milestones'!C97,"N/A")</f>
        <v>0</v>
      </c>
      <c r="K97" s="172">
        <f>COUNTIFS('Prioritized Approach Milestones'!B97,"4",'Prioritized Approach Milestones'!C97,"N/A")</f>
        <v>0</v>
      </c>
      <c r="L97" s="172">
        <f>COUNTIFS('Prioritized Approach Milestones'!B97,"5",'Prioritized Approach Milestones'!C97,"N/A")</f>
        <v>0</v>
      </c>
      <c r="M97" s="172">
        <f>COUNTIFS('Prioritized Approach Milestones'!B97,"6",'Prioritized Approach Milestones'!C97,"N/A")</f>
        <v>0</v>
      </c>
      <c r="N97" s="260">
        <f t="shared" si="3"/>
        <v>0</v>
      </c>
      <c r="O97" s="279"/>
      <c r="P97" s="75" t="str">
        <f>IF('Prioritized Approach Milestones'!$B97=1,'Prioritized Approach Milestones'!$F97,"")</f>
        <v/>
      </c>
      <c r="Q97" s="75" t="str">
        <f>IF('Prioritized Approach Milestones'!$B97=2,'Prioritized Approach Milestones'!$F97,"")</f>
        <v/>
      </c>
      <c r="R97" s="75">
        <f>IF('Prioritized Approach Milestones'!$B97=3,'Prioritized Approach Milestones'!$F97,"")</f>
        <v>0</v>
      </c>
      <c r="S97" s="75" t="str">
        <f>IF('Prioritized Approach Milestones'!$B97=4,'Prioritized Approach Milestones'!$F97,"")</f>
        <v/>
      </c>
      <c r="T97" s="75" t="str">
        <f>IF('Prioritized Approach Milestones'!$B97=5,'Prioritized Approach Milestones'!$F97,"")</f>
        <v/>
      </c>
      <c r="U97" s="76" t="str">
        <f>IF('Prioritized Approach Milestones'!$B97=6,'Prioritized Approach Milestones'!$F97,"")</f>
        <v/>
      </c>
      <c r="V97" s="77" t="str">
        <f>IF(AND('Prioritized Approach Milestones'!C97="Yes",'Prioritized Approach Milestones'!F97=""),"CORRECT",IF('Prioritized Approach Milestones'!C97="No","CORRECT",IF('Prioritized Approach Milestones'!B97=1,"ERROR 1","N/A")))</f>
        <v>N/A</v>
      </c>
      <c r="W97" s="77" t="str">
        <f>IF(AND('Prioritized Approach Milestones'!C97="Yes",'Prioritized Approach Milestones'!F97=""),"CORRECT",IF('Prioritized Approach Milestones'!C97="No","CORRECT",IF('Prioritized Approach Milestones'!B97=2,"ERROR 1","N/A")))</f>
        <v>N/A</v>
      </c>
      <c r="X97" s="77" t="str">
        <f>IF(AND('Prioritized Approach Milestones'!C97="Yes",'Prioritized Approach Milestones'!F97=""),"CORRECT",IF('Prioritized Approach Milestones'!C97="No","CORRECT",IF('Prioritized Approach Milestones'!B97=3,"ERROR 1","N/A")))</f>
        <v>ERROR 1</v>
      </c>
      <c r="Y97" s="77" t="str">
        <f>IF(AND('Prioritized Approach Milestones'!C97="Yes",'Prioritized Approach Milestones'!F97=""),"CORRECT",IF('Prioritized Approach Milestones'!C97="No","CORRECT",IF('Prioritized Approach Milestones'!B97=4,"ERROR 1","N/A")))</f>
        <v>N/A</v>
      </c>
      <c r="Z97" s="77" t="str">
        <f>IF(AND('Prioritized Approach Milestones'!C97="Yes",'Prioritized Approach Milestones'!F97=""),"CORRECT",IF('Prioritized Approach Milestones'!C97="No","CORRECT",IF('Prioritized Approach Milestones'!B97=5,"ERROR 1","N/A")))</f>
        <v>N/A</v>
      </c>
      <c r="AA97" s="77" t="str">
        <f>IF(AND('Prioritized Approach Milestones'!C97="Yes",'Prioritized Approach Milestones'!F97=""),"CORRECT",IF('Prioritized Approach Milestones'!C97="No","CORRECT",IF('Prioritized Approach Milestones'!B97=6,"ERROR 1","N/A")))</f>
        <v>N/A</v>
      </c>
      <c r="AB97" s="69" t="str">
        <f>IF(AND('Prioritized Approach Milestones'!C97="No",'Prioritized Approach Milestones'!F97=""),IF('Prioritized Approach Milestones'!B97=1,"ERROR 2","N/A"),"CORRECT")</f>
        <v>CORRECT</v>
      </c>
      <c r="AC97" s="69" t="str">
        <f>IF(AND('Prioritized Approach Milestones'!C97="No",'Prioritized Approach Milestones'!F97=""),IF('Prioritized Approach Milestones'!B97=2,"ERROR 2","N/A"),"CORRECT")</f>
        <v>CORRECT</v>
      </c>
      <c r="AD97" s="69" t="str">
        <f>IF(AND('Prioritized Approach Milestones'!C97="No",'Prioritized Approach Milestones'!F97=""),IF('Prioritized Approach Milestones'!B97=3,"ERROR 2","N/A"),"CORRECT")</f>
        <v>CORRECT</v>
      </c>
      <c r="AE97" s="69" t="str">
        <f>IF(AND('Prioritized Approach Milestones'!C97="No",'Prioritized Approach Milestones'!F97=""),IF('Prioritized Approach Milestones'!B97=4,"ERROR 2","N/A"),"CORRECT")</f>
        <v>CORRECT</v>
      </c>
      <c r="AF97" s="69" t="str">
        <f>IF(AND('Prioritized Approach Milestones'!C97="No",'Prioritized Approach Milestones'!F97=""),IF('Prioritized Approach Milestones'!B97=5,"ERROR 2","N/A"),"CORRECT")</f>
        <v>CORRECT</v>
      </c>
      <c r="AG97" s="78" t="str">
        <f>IF(AND('Prioritized Approach Milestones'!C97="No",'Prioritized Approach Milestones'!F97=""),IF('Prioritized Approach Milestones'!B97=6,"ERROR 2","N/A"),"CORRECT")</f>
        <v>CORRECT</v>
      </c>
    </row>
    <row r="98" spans="1:33">
      <c r="A98" s="85">
        <f>COUNTIFS('Prioritized Approach Milestones'!B98,"1",'Prioritized Approach Milestones'!C98,"yes")</f>
        <v>0</v>
      </c>
      <c r="B98" s="90">
        <f>COUNTIFS('Prioritized Approach Milestones'!B98,"2",'Prioritized Approach Milestones'!C98,"yes")</f>
        <v>0</v>
      </c>
      <c r="C98" s="86">
        <f>COUNTIFS('Prioritized Approach Milestones'!B98,"3",'Prioritized Approach Milestones'!C98,"yes")</f>
        <v>0</v>
      </c>
      <c r="D98" s="87">
        <f>COUNTIFS('Prioritized Approach Milestones'!B98,"4",'Prioritized Approach Milestones'!C98,"yes")</f>
        <v>0</v>
      </c>
      <c r="E98" s="88">
        <f>COUNTIFS('Prioritized Approach Milestones'!B98,"5",'Prioritized Approach Milestones'!C98,"yes")</f>
        <v>0</v>
      </c>
      <c r="F98" s="89">
        <f>COUNTIFS('Prioritized Approach Milestones'!B98,"6",'Prioritized Approach Milestones'!C98,"yes")</f>
        <v>0</v>
      </c>
      <c r="G98" s="274">
        <f t="shared" si="4"/>
        <v>0</v>
      </c>
      <c r="H98" s="172">
        <f>COUNTIFS('Prioritized Approach Milestones'!B98,"1",'Prioritized Approach Milestones'!C98,"N/A")</f>
        <v>0</v>
      </c>
      <c r="I98" s="172">
        <f>COUNTIFS('Prioritized Approach Milestones'!B98,"2",'Prioritized Approach Milestones'!C98,"N/A")</f>
        <v>0</v>
      </c>
      <c r="J98" s="172">
        <f>COUNTIFS('Prioritized Approach Milestones'!B98,"3",'Prioritized Approach Milestones'!C98,"N/A")</f>
        <v>0</v>
      </c>
      <c r="K98" s="172">
        <f>COUNTIFS('Prioritized Approach Milestones'!B98,"4",'Prioritized Approach Milestones'!C98,"N/A")</f>
        <v>0</v>
      </c>
      <c r="L98" s="172">
        <f>COUNTIFS('Prioritized Approach Milestones'!B98,"5",'Prioritized Approach Milestones'!C98,"N/A")</f>
        <v>0</v>
      </c>
      <c r="M98" s="172">
        <f>COUNTIFS('Prioritized Approach Milestones'!B98,"6",'Prioritized Approach Milestones'!C98,"N/A")</f>
        <v>0</v>
      </c>
      <c r="N98" s="260">
        <f t="shared" si="3"/>
        <v>0</v>
      </c>
      <c r="O98" s="279"/>
      <c r="P98" s="75" t="str">
        <f>IF('Prioritized Approach Milestones'!$B98=1,'Prioritized Approach Milestones'!$F98,"")</f>
        <v/>
      </c>
      <c r="Q98" s="75" t="str">
        <f>IF('Prioritized Approach Milestones'!$B98=2,'Prioritized Approach Milestones'!$F98,"")</f>
        <v/>
      </c>
      <c r="R98" s="75">
        <f>IF('Prioritized Approach Milestones'!$B98=3,'Prioritized Approach Milestones'!$F98,"")</f>
        <v>0</v>
      </c>
      <c r="S98" s="75" t="str">
        <f>IF('Prioritized Approach Milestones'!$B98=4,'Prioritized Approach Milestones'!$F98,"")</f>
        <v/>
      </c>
      <c r="T98" s="75" t="str">
        <f>IF('Prioritized Approach Milestones'!$B98=5,'Prioritized Approach Milestones'!$F98,"")</f>
        <v/>
      </c>
      <c r="U98" s="76" t="str">
        <f>IF('Prioritized Approach Milestones'!$B98=6,'Prioritized Approach Milestones'!$F98,"")</f>
        <v/>
      </c>
      <c r="V98" s="77" t="str">
        <f>IF(AND('Prioritized Approach Milestones'!C98="Yes",'Prioritized Approach Milestones'!F98=""),"CORRECT",IF('Prioritized Approach Milestones'!C98="No","CORRECT",IF('Prioritized Approach Milestones'!B98=1,"ERROR 1","N/A")))</f>
        <v>N/A</v>
      </c>
      <c r="W98" s="77" t="str">
        <f>IF(AND('Prioritized Approach Milestones'!C98="Yes",'Prioritized Approach Milestones'!F98=""),"CORRECT",IF('Prioritized Approach Milestones'!C98="No","CORRECT",IF('Prioritized Approach Milestones'!B98=2,"ERROR 1","N/A")))</f>
        <v>N/A</v>
      </c>
      <c r="X98" s="77" t="str">
        <f>IF(AND('Prioritized Approach Milestones'!C98="Yes",'Prioritized Approach Milestones'!F98=""),"CORRECT",IF('Prioritized Approach Milestones'!C98="No","CORRECT",IF('Prioritized Approach Milestones'!B98=3,"ERROR 1","N/A")))</f>
        <v>ERROR 1</v>
      </c>
      <c r="Y98" s="77" t="str">
        <f>IF(AND('Prioritized Approach Milestones'!C98="Yes",'Prioritized Approach Milestones'!F98=""),"CORRECT",IF('Prioritized Approach Milestones'!C98="No","CORRECT",IF('Prioritized Approach Milestones'!B98=4,"ERROR 1","N/A")))</f>
        <v>N/A</v>
      </c>
      <c r="Z98" s="77" t="str">
        <f>IF(AND('Prioritized Approach Milestones'!C98="Yes",'Prioritized Approach Milestones'!F98=""),"CORRECT",IF('Prioritized Approach Milestones'!C98="No","CORRECT",IF('Prioritized Approach Milestones'!B98=5,"ERROR 1","N/A")))</f>
        <v>N/A</v>
      </c>
      <c r="AA98" s="77" t="str">
        <f>IF(AND('Prioritized Approach Milestones'!C98="Yes",'Prioritized Approach Milestones'!F98=""),"CORRECT",IF('Prioritized Approach Milestones'!C98="No","CORRECT",IF('Prioritized Approach Milestones'!B98=6,"ERROR 1","N/A")))</f>
        <v>N/A</v>
      </c>
      <c r="AB98" s="69" t="str">
        <f>IF(AND('Prioritized Approach Milestones'!C98="No",'Prioritized Approach Milestones'!F98=""),IF('Prioritized Approach Milestones'!B98=1,"ERROR 2","N/A"),"CORRECT")</f>
        <v>CORRECT</v>
      </c>
      <c r="AC98" s="69" t="str">
        <f>IF(AND('Prioritized Approach Milestones'!C98="No",'Prioritized Approach Milestones'!F98=""),IF('Prioritized Approach Milestones'!B98=2,"ERROR 2","N/A"),"CORRECT")</f>
        <v>CORRECT</v>
      </c>
      <c r="AD98" s="69" t="str">
        <f>IF(AND('Prioritized Approach Milestones'!C98="No",'Prioritized Approach Milestones'!F98=""),IF('Prioritized Approach Milestones'!B98=3,"ERROR 2","N/A"),"CORRECT")</f>
        <v>CORRECT</v>
      </c>
      <c r="AE98" s="69" t="str">
        <f>IF(AND('Prioritized Approach Milestones'!C98="No",'Prioritized Approach Milestones'!F98=""),IF('Prioritized Approach Milestones'!B98=4,"ERROR 2","N/A"),"CORRECT")</f>
        <v>CORRECT</v>
      </c>
      <c r="AF98" s="69" t="str">
        <f>IF(AND('Prioritized Approach Milestones'!C98="No",'Prioritized Approach Milestones'!F98=""),IF('Prioritized Approach Milestones'!B98=5,"ERROR 2","N/A"),"CORRECT")</f>
        <v>CORRECT</v>
      </c>
      <c r="AG98" s="78" t="str">
        <f>IF(AND('Prioritized Approach Milestones'!C98="No",'Prioritized Approach Milestones'!F98=""),IF('Prioritized Approach Milestones'!B98=6,"ERROR 2","N/A"),"CORRECT")</f>
        <v>CORRECT</v>
      </c>
    </row>
    <row r="99" spans="1:33">
      <c r="A99" s="85">
        <f>COUNTIFS('Prioritized Approach Milestones'!B99,"1",'Prioritized Approach Milestones'!C99,"yes")</f>
        <v>0</v>
      </c>
      <c r="B99" s="90">
        <f>COUNTIFS('Prioritized Approach Milestones'!B99,"2",'Prioritized Approach Milestones'!C99,"yes")</f>
        <v>0</v>
      </c>
      <c r="C99" s="86">
        <f>COUNTIFS('Prioritized Approach Milestones'!B99,"3",'Prioritized Approach Milestones'!C99,"yes")</f>
        <v>0</v>
      </c>
      <c r="D99" s="87">
        <f>COUNTIFS('Prioritized Approach Milestones'!B99,"4",'Prioritized Approach Milestones'!C99,"yes")</f>
        <v>0</v>
      </c>
      <c r="E99" s="88">
        <f>COUNTIFS('Prioritized Approach Milestones'!B99,"5",'Prioritized Approach Milestones'!C99,"yes")</f>
        <v>0</v>
      </c>
      <c r="F99" s="89">
        <f>COUNTIFS('Prioritized Approach Milestones'!B99,"6",'Prioritized Approach Milestones'!C99,"yes")</f>
        <v>0</v>
      </c>
      <c r="G99" s="274">
        <f t="shared" si="4"/>
        <v>0</v>
      </c>
      <c r="H99" s="172">
        <f>COUNTIFS('Prioritized Approach Milestones'!B99,"1",'Prioritized Approach Milestones'!C99,"N/A")</f>
        <v>0</v>
      </c>
      <c r="I99" s="172">
        <f>COUNTIFS('Prioritized Approach Milestones'!B99,"2",'Prioritized Approach Milestones'!C99,"N/A")</f>
        <v>0</v>
      </c>
      <c r="J99" s="172">
        <f>COUNTIFS('Prioritized Approach Milestones'!B99,"3",'Prioritized Approach Milestones'!C99,"N/A")</f>
        <v>0</v>
      </c>
      <c r="K99" s="172">
        <f>COUNTIFS('Prioritized Approach Milestones'!B99,"4",'Prioritized Approach Milestones'!C99,"N/A")</f>
        <v>0</v>
      </c>
      <c r="L99" s="172">
        <f>COUNTIFS('Prioritized Approach Milestones'!B99,"5",'Prioritized Approach Milestones'!C99,"N/A")</f>
        <v>0</v>
      </c>
      <c r="M99" s="172">
        <f>COUNTIFS('Prioritized Approach Milestones'!B99,"6",'Prioritized Approach Milestones'!C99,"N/A")</f>
        <v>0</v>
      </c>
      <c r="N99" s="260">
        <f t="shared" si="3"/>
        <v>0</v>
      </c>
      <c r="O99" s="279"/>
      <c r="P99" s="75" t="str">
        <f>IF('Prioritized Approach Milestones'!$B99=1,'Prioritized Approach Milestones'!$F99,"")</f>
        <v/>
      </c>
      <c r="Q99" s="75" t="str">
        <f>IF('Prioritized Approach Milestones'!$B99=2,'Prioritized Approach Milestones'!$F99,"")</f>
        <v/>
      </c>
      <c r="R99" s="75">
        <f>IF('Prioritized Approach Milestones'!$B99=3,'Prioritized Approach Milestones'!$F99,"")</f>
        <v>0</v>
      </c>
      <c r="S99" s="75" t="str">
        <f>IF('Prioritized Approach Milestones'!$B99=4,'Prioritized Approach Milestones'!$F99,"")</f>
        <v/>
      </c>
      <c r="T99" s="75" t="str">
        <f>IF('Prioritized Approach Milestones'!$B99=5,'Prioritized Approach Milestones'!$F99,"")</f>
        <v/>
      </c>
      <c r="U99" s="76" t="str">
        <f>IF('Prioritized Approach Milestones'!$B99=6,'Prioritized Approach Milestones'!$F99,"")</f>
        <v/>
      </c>
      <c r="V99" s="77" t="str">
        <f>IF(AND('Prioritized Approach Milestones'!C99="Yes",'Prioritized Approach Milestones'!F99=""),"CORRECT",IF('Prioritized Approach Milestones'!C99="No","CORRECT",IF('Prioritized Approach Milestones'!B99=1,"ERROR 1","N/A")))</f>
        <v>N/A</v>
      </c>
      <c r="W99" s="77" t="str">
        <f>IF(AND('Prioritized Approach Milestones'!C99="Yes",'Prioritized Approach Milestones'!F99=""),"CORRECT",IF('Prioritized Approach Milestones'!C99="No","CORRECT",IF('Prioritized Approach Milestones'!B99=2,"ERROR 1","N/A")))</f>
        <v>N/A</v>
      </c>
      <c r="X99" s="77" t="str">
        <f>IF(AND('Prioritized Approach Milestones'!C99="Yes",'Prioritized Approach Milestones'!F99=""),"CORRECT",IF('Prioritized Approach Milestones'!C99="No","CORRECT",IF('Prioritized Approach Milestones'!B99=3,"ERROR 1","N/A")))</f>
        <v>ERROR 1</v>
      </c>
      <c r="Y99" s="77" t="str">
        <f>IF(AND('Prioritized Approach Milestones'!C99="Yes",'Prioritized Approach Milestones'!F99=""),"CORRECT",IF('Prioritized Approach Milestones'!C99="No","CORRECT",IF('Prioritized Approach Milestones'!B99=4,"ERROR 1","N/A")))</f>
        <v>N/A</v>
      </c>
      <c r="Z99" s="77" t="str">
        <f>IF(AND('Prioritized Approach Milestones'!C99="Yes",'Prioritized Approach Milestones'!F99=""),"CORRECT",IF('Prioritized Approach Milestones'!C99="No","CORRECT",IF('Prioritized Approach Milestones'!B99=5,"ERROR 1","N/A")))</f>
        <v>N/A</v>
      </c>
      <c r="AA99" s="77" t="str">
        <f>IF(AND('Prioritized Approach Milestones'!C99="Yes",'Prioritized Approach Milestones'!F99=""),"CORRECT",IF('Prioritized Approach Milestones'!C99="No","CORRECT",IF('Prioritized Approach Milestones'!B99=6,"ERROR 1","N/A")))</f>
        <v>N/A</v>
      </c>
      <c r="AB99" s="69" t="str">
        <f>IF(AND('Prioritized Approach Milestones'!C99="No",'Prioritized Approach Milestones'!F99=""),IF('Prioritized Approach Milestones'!B99=1,"ERROR 2","N/A"),"CORRECT")</f>
        <v>CORRECT</v>
      </c>
      <c r="AC99" s="69" t="str">
        <f>IF(AND('Prioritized Approach Milestones'!C99="No",'Prioritized Approach Milestones'!F99=""),IF('Prioritized Approach Milestones'!B99=2,"ERROR 2","N/A"),"CORRECT")</f>
        <v>CORRECT</v>
      </c>
      <c r="AD99" s="69" t="str">
        <f>IF(AND('Prioritized Approach Milestones'!C99="No",'Prioritized Approach Milestones'!F99=""),IF('Prioritized Approach Milestones'!B99=3,"ERROR 2","N/A"),"CORRECT")</f>
        <v>CORRECT</v>
      </c>
      <c r="AE99" s="69" t="str">
        <f>IF(AND('Prioritized Approach Milestones'!C99="No",'Prioritized Approach Milestones'!F99=""),IF('Prioritized Approach Milestones'!B99=4,"ERROR 2","N/A"),"CORRECT")</f>
        <v>CORRECT</v>
      </c>
      <c r="AF99" s="69" t="str">
        <f>IF(AND('Prioritized Approach Milestones'!C99="No",'Prioritized Approach Milestones'!F99=""),IF('Prioritized Approach Milestones'!B99=5,"ERROR 2","N/A"),"CORRECT")</f>
        <v>CORRECT</v>
      </c>
      <c r="AG99" s="78" t="str">
        <f>IF(AND('Prioritized Approach Milestones'!C99="No",'Prioritized Approach Milestones'!F99=""),IF('Prioritized Approach Milestones'!B99=6,"ERROR 2","N/A"),"CORRECT")</f>
        <v>CORRECT</v>
      </c>
    </row>
    <row r="100" spans="1:33">
      <c r="A100" s="85">
        <f>COUNTIFS('Prioritized Approach Milestones'!B100,"1",'Prioritized Approach Milestones'!C100,"yes")</f>
        <v>0</v>
      </c>
      <c r="B100" s="90">
        <f>COUNTIFS('Prioritized Approach Milestones'!B100,"2",'Prioritized Approach Milestones'!C100,"yes")</f>
        <v>0</v>
      </c>
      <c r="C100" s="86">
        <f>COUNTIFS('Prioritized Approach Milestones'!B100,"3",'Prioritized Approach Milestones'!C100,"yes")</f>
        <v>0</v>
      </c>
      <c r="D100" s="87">
        <f>COUNTIFS('Prioritized Approach Milestones'!B100,"4",'Prioritized Approach Milestones'!C100,"yes")</f>
        <v>0</v>
      </c>
      <c r="E100" s="88">
        <f>COUNTIFS('Prioritized Approach Milestones'!B100,"5",'Prioritized Approach Milestones'!C100,"yes")</f>
        <v>0</v>
      </c>
      <c r="F100" s="89">
        <f>COUNTIFS('Prioritized Approach Milestones'!B100,"6",'Prioritized Approach Milestones'!C100,"yes")</f>
        <v>0</v>
      </c>
      <c r="G100" s="274">
        <f t="shared" si="4"/>
        <v>0</v>
      </c>
      <c r="H100" s="172">
        <f>COUNTIFS('Prioritized Approach Milestones'!B100,"1",'Prioritized Approach Milestones'!C100,"N/A")</f>
        <v>0</v>
      </c>
      <c r="I100" s="172">
        <f>COUNTIFS('Prioritized Approach Milestones'!B100,"2",'Prioritized Approach Milestones'!C100,"N/A")</f>
        <v>0</v>
      </c>
      <c r="J100" s="172">
        <f>COUNTIFS('Prioritized Approach Milestones'!B100,"3",'Prioritized Approach Milestones'!C100,"N/A")</f>
        <v>0</v>
      </c>
      <c r="K100" s="172">
        <f>COUNTIFS('Prioritized Approach Milestones'!B100,"4",'Prioritized Approach Milestones'!C100,"N/A")</f>
        <v>0</v>
      </c>
      <c r="L100" s="172">
        <f>COUNTIFS('Prioritized Approach Milestones'!B100,"5",'Prioritized Approach Milestones'!C100,"N/A")</f>
        <v>0</v>
      </c>
      <c r="M100" s="172">
        <f>COUNTIFS('Prioritized Approach Milestones'!B100,"6",'Prioritized Approach Milestones'!C100,"N/A")</f>
        <v>0</v>
      </c>
      <c r="N100" s="260">
        <f t="shared" si="3"/>
        <v>0</v>
      </c>
      <c r="O100" s="279"/>
      <c r="P100" s="75" t="str">
        <f>IF('Prioritized Approach Milestones'!$B100=1,'Prioritized Approach Milestones'!$F100,"")</f>
        <v/>
      </c>
      <c r="Q100" s="75" t="str">
        <f>IF('Prioritized Approach Milestones'!$B100=2,'Prioritized Approach Milestones'!$F100,"")</f>
        <v/>
      </c>
      <c r="R100" s="75" t="str">
        <f>IF('Prioritized Approach Milestones'!$B100=3,'Prioritized Approach Milestones'!$F100,"")</f>
        <v/>
      </c>
      <c r="S100" s="75" t="str">
        <f>IF('Prioritized Approach Milestones'!$B100=4,'Prioritized Approach Milestones'!$F100,"")</f>
        <v/>
      </c>
      <c r="T100" s="75" t="str">
        <f>IF('Prioritized Approach Milestones'!$B100=5,'Prioritized Approach Milestones'!$F100,"")</f>
        <v/>
      </c>
      <c r="U100" s="76" t="str">
        <f>IF('Prioritized Approach Milestones'!$B100=6,'Prioritized Approach Milestones'!$F100,"")</f>
        <v/>
      </c>
      <c r="V100" s="77" t="str">
        <f>IF(AND('Prioritized Approach Milestones'!C100="Yes",'Prioritized Approach Milestones'!F100=""),"CORRECT",IF('Prioritized Approach Milestones'!C100="No","CORRECT",IF('Prioritized Approach Milestones'!B100=1,"ERROR 1","N/A")))</f>
        <v>N/A</v>
      </c>
      <c r="W100" s="77" t="str">
        <f>IF(AND('Prioritized Approach Milestones'!C100="Yes",'Prioritized Approach Milestones'!F100=""),"CORRECT",IF('Prioritized Approach Milestones'!C100="No","CORRECT",IF('Prioritized Approach Milestones'!B100=2,"ERROR 1","N/A")))</f>
        <v>N/A</v>
      </c>
      <c r="X100" s="77" t="str">
        <f>IF(AND('Prioritized Approach Milestones'!C100="Yes",'Prioritized Approach Milestones'!F100=""),"CORRECT",IF('Prioritized Approach Milestones'!C100="No","CORRECT",IF('Prioritized Approach Milestones'!B100=3,"ERROR 1","N/A")))</f>
        <v>N/A</v>
      </c>
      <c r="Y100" s="77" t="str">
        <f>IF(AND('Prioritized Approach Milestones'!C100="Yes",'Prioritized Approach Milestones'!F100=""),"CORRECT",IF('Prioritized Approach Milestones'!C100="No","CORRECT",IF('Prioritized Approach Milestones'!B100=4,"ERROR 1","N/A")))</f>
        <v>N/A</v>
      </c>
      <c r="Z100" s="77" t="str">
        <f>IF(AND('Prioritized Approach Milestones'!C100="Yes",'Prioritized Approach Milestones'!F100=""),"CORRECT",IF('Prioritized Approach Milestones'!C100="No","CORRECT",IF('Prioritized Approach Milestones'!B100=5,"ERROR 1","N/A")))</f>
        <v>N/A</v>
      </c>
      <c r="AA100" s="77" t="str">
        <f>IF(AND('Prioritized Approach Milestones'!C100="Yes",'Prioritized Approach Milestones'!F100=""),"CORRECT",IF('Prioritized Approach Milestones'!C100="No","CORRECT",IF('Prioritized Approach Milestones'!B100=6,"ERROR 1","N/A")))</f>
        <v>N/A</v>
      </c>
      <c r="AB100" s="69" t="str">
        <f>IF(AND('Prioritized Approach Milestones'!C100="No",'Prioritized Approach Milestones'!F100=""),IF('Prioritized Approach Milestones'!B100=1,"ERROR 2","N/A"),"CORRECT")</f>
        <v>CORRECT</v>
      </c>
      <c r="AC100" s="69" t="str">
        <f>IF(AND('Prioritized Approach Milestones'!C100="No",'Prioritized Approach Milestones'!F100=""),IF('Prioritized Approach Milestones'!B100=2,"ERROR 2","N/A"),"CORRECT")</f>
        <v>CORRECT</v>
      </c>
      <c r="AD100" s="69" t="str">
        <f>IF(AND('Prioritized Approach Milestones'!C100="No",'Prioritized Approach Milestones'!F100=""),IF('Prioritized Approach Milestones'!B100=3,"ERROR 2","N/A"),"CORRECT")</f>
        <v>CORRECT</v>
      </c>
      <c r="AE100" s="69" t="str">
        <f>IF(AND('Prioritized Approach Milestones'!C100="No",'Prioritized Approach Milestones'!F100=""),IF('Prioritized Approach Milestones'!B100=4,"ERROR 2","N/A"),"CORRECT")</f>
        <v>CORRECT</v>
      </c>
      <c r="AF100" s="69" t="str">
        <f>IF(AND('Prioritized Approach Milestones'!C100="No",'Prioritized Approach Milestones'!F100=""),IF('Prioritized Approach Milestones'!B100=5,"ERROR 2","N/A"),"CORRECT")</f>
        <v>CORRECT</v>
      </c>
      <c r="AG100" s="78" t="str">
        <f>IF(AND('Prioritized Approach Milestones'!C100="No",'Prioritized Approach Milestones'!F100=""),IF('Prioritized Approach Milestones'!B100=6,"ERROR 2","N/A"),"CORRECT")</f>
        <v>CORRECT</v>
      </c>
    </row>
    <row r="101" spans="1:33">
      <c r="A101" s="85">
        <f>COUNTIFS('Prioritized Approach Milestones'!B101,"1",'Prioritized Approach Milestones'!C101,"yes")</f>
        <v>0</v>
      </c>
      <c r="B101" s="90">
        <f>COUNTIFS('Prioritized Approach Milestones'!B101,"2",'Prioritized Approach Milestones'!C101,"yes")</f>
        <v>0</v>
      </c>
      <c r="C101" s="86">
        <f>COUNTIFS('Prioritized Approach Milestones'!B101,"3",'Prioritized Approach Milestones'!C101,"yes")</f>
        <v>0</v>
      </c>
      <c r="D101" s="87">
        <f>COUNTIFS('Prioritized Approach Milestones'!B101,"4",'Prioritized Approach Milestones'!C101,"yes")</f>
        <v>0</v>
      </c>
      <c r="E101" s="88">
        <f>COUNTIFS('Prioritized Approach Milestones'!B101,"5",'Prioritized Approach Milestones'!C101,"yes")</f>
        <v>0</v>
      </c>
      <c r="F101" s="89">
        <f>COUNTIFS('Prioritized Approach Milestones'!B101,"6",'Prioritized Approach Milestones'!C101,"yes")</f>
        <v>0</v>
      </c>
      <c r="G101" s="274">
        <f t="shared" ref="G101:G132" si="5">SUM(A101:F101)</f>
        <v>0</v>
      </c>
      <c r="H101" s="172">
        <f>COUNTIFS('Prioritized Approach Milestones'!B101,"1",'Prioritized Approach Milestones'!C101,"N/A")</f>
        <v>0</v>
      </c>
      <c r="I101" s="172">
        <f>COUNTIFS('Prioritized Approach Milestones'!B101,"2",'Prioritized Approach Milestones'!C101,"N/A")</f>
        <v>0</v>
      </c>
      <c r="J101" s="172">
        <f>COUNTIFS('Prioritized Approach Milestones'!B101,"3",'Prioritized Approach Milestones'!C101,"N/A")</f>
        <v>0</v>
      </c>
      <c r="K101" s="172">
        <f>COUNTIFS('Prioritized Approach Milestones'!B101,"4",'Prioritized Approach Milestones'!C101,"N/A")</f>
        <v>0</v>
      </c>
      <c r="L101" s="172">
        <f>COUNTIFS('Prioritized Approach Milestones'!B101,"5",'Prioritized Approach Milestones'!C101,"N/A")</f>
        <v>0</v>
      </c>
      <c r="M101" s="172">
        <f>COUNTIFS('Prioritized Approach Milestones'!B101,"6",'Prioritized Approach Milestones'!C101,"N/A")</f>
        <v>0</v>
      </c>
      <c r="N101" s="260">
        <f t="shared" si="3"/>
        <v>0</v>
      </c>
      <c r="O101" s="279"/>
      <c r="P101" s="75" t="str">
        <f>IF('Prioritized Approach Milestones'!$B101=1,'Prioritized Approach Milestones'!$F101,"")</f>
        <v/>
      </c>
      <c r="Q101" s="75" t="str">
        <f>IF('Prioritized Approach Milestones'!$B101=2,'Prioritized Approach Milestones'!$F101,"")</f>
        <v/>
      </c>
      <c r="R101" s="75">
        <f>IF('Prioritized Approach Milestones'!$B101=3,'Prioritized Approach Milestones'!$F101,"")</f>
        <v>0</v>
      </c>
      <c r="S101" s="75" t="str">
        <f>IF('Prioritized Approach Milestones'!$B101=4,'Prioritized Approach Milestones'!$F101,"")</f>
        <v/>
      </c>
      <c r="T101" s="75" t="str">
        <f>IF('Prioritized Approach Milestones'!$B101=5,'Prioritized Approach Milestones'!$F101,"")</f>
        <v/>
      </c>
      <c r="U101" s="76" t="str">
        <f>IF('Prioritized Approach Milestones'!$B101=6,'Prioritized Approach Milestones'!$F101,"")</f>
        <v/>
      </c>
      <c r="V101" s="77" t="str">
        <f>IF(AND('Prioritized Approach Milestones'!C101="Yes",'Prioritized Approach Milestones'!F101=""),"CORRECT",IF('Prioritized Approach Milestones'!C101="No","CORRECT",IF('Prioritized Approach Milestones'!B101=1,"ERROR 1","N/A")))</f>
        <v>N/A</v>
      </c>
      <c r="W101" s="77" t="str">
        <f>IF(AND('Prioritized Approach Milestones'!C101="Yes",'Prioritized Approach Milestones'!F101=""),"CORRECT",IF('Prioritized Approach Milestones'!C101="No","CORRECT",IF('Prioritized Approach Milestones'!B101=2,"ERROR 1","N/A")))</f>
        <v>N/A</v>
      </c>
      <c r="X101" s="77" t="str">
        <f>IF(AND('Prioritized Approach Milestones'!C101="Yes",'Prioritized Approach Milestones'!F101=""),"CORRECT",IF('Prioritized Approach Milestones'!C101="No","CORRECT",IF('Prioritized Approach Milestones'!B101=3,"ERROR 1","N/A")))</f>
        <v>ERROR 1</v>
      </c>
      <c r="Y101" s="77" t="str">
        <f>IF(AND('Prioritized Approach Milestones'!C101="Yes",'Prioritized Approach Milestones'!F101=""),"CORRECT",IF('Prioritized Approach Milestones'!C101="No","CORRECT",IF('Prioritized Approach Milestones'!B101=4,"ERROR 1","N/A")))</f>
        <v>N/A</v>
      </c>
      <c r="Z101" s="77" t="str">
        <f>IF(AND('Prioritized Approach Milestones'!C101="Yes",'Prioritized Approach Milestones'!F101=""),"CORRECT",IF('Prioritized Approach Milestones'!C101="No","CORRECT",IF('Prioritized Approach Milestones'!B101=5,"ERROR 1","N/A")))</f>
        <v>N/A</v>
      </c>
      <c r="AA101" s="77" t="str">
        <f>IF(AND('Prioritized Approach Milestones'!C101="Yes",'Prioritized Approach Milestones'!F101=""),"CORRECT",IF('Prioritized Approach Milestones'!C101="No","CORRECT",IF('Prioritized Approach Milestones'!B101=6,"ERROR 1","N/A")))</f>
        <v>N/A</v>
      </c>
      <c r="AB101" s="69" t="str">
        <f>IF(AND('Prioritized Approach Milestones'!C101="No",'Prioritized Approach Milestones'!F101=""),IF('Prioritized Approach Milestones'!B101=1,"ERROR 2","N/A"),"CORRECT")</f>
        <v>CORRECT</v>
      </c>
      <c r="AC101" s="69" t="str">
        <f>IF(AND('Prioritized Approach Milestones'!C101="No",'Prioritized Approach Milestones'!F101=""),IF('Prioritized Approach Milestones'!B101=2,"ERROR 2","N/A"),"CORRECT")</f>
        <v>CORRECT</v>
      </c>
      <c r="AD101" s="69" t="str">
        <f>IF(AND('Prioritized Approach Milestones'!C101="No",'Prioritized Approach Milestones'!F101=""),IF('Prioritized Approach Milestones'!B101=3,"ERROR 2","N/A"),"CORRECT")</f>
        <v>CORRECT</v>
      </c>
      <c r="AE101" s="69" t="str">
        <f>IF(AND('Prioritized Approach Milestones'!C101="No",'Prioritized Approach Milestones'!F101=""),IF('Prioritized Approach Milestones'!B101=4,"ERROR 2","N/A"),"CORRECT")</f>
        <v>CORRECT</v>
      </c>
      <c r="AF101" s="69" t="str">
        <f>IF(AND('Prioritized Approach Milestones'!C101="No",'Prioritized Approach Milestones'!F101=""),IF('Prioritized Approach Milestones'!B101=5,"ERROR 2","N/A"),"CORRECT")</f>
        <v>CORRECT</v>
      </c>
      <c r="AG101" s="78" t="str">
        <f>IF(AND('Prioritized Approach Milestones'!C101="No",'Prioritized Approach Milestones'!F101=""),IF('Prioritized Approach Milestones'!B101=6,"ERROR 2","N/A"),"CORRECT")</f>
        <v>CORRECT</v>
      </c>
    </row>
    <row r="102" spans="1:33">
      <c r="A102" s="85">
        <f>COUNTIFS('Prioritized Approach Milestones'!B102,"1",'Prioritized Approach Milestones'!C102,"yes")</f>
        <v>0</v>
      </c>
      <c r="B102" s="90">
        <f>COUNTIFS('Prioritized Approach Milestones'!B102,"2",'Prioritized Approach Milestones'!C102,"yes")</f>
        <v>0</v>
      </c>
      <c r="C102" s="86">
        <f>COUNTIFS('Prioritized Approach Milestones'!B102,"3",'Prioritized Approach Milestones'!C102,"yes")</f>
        <v>0</v>
      </c>
      <c r="D102" s="87">
        <f>COUNTIFS('Prioritized Approach Milestones'!B102,"4",'Prioritized Approach Milestones'!C102,"yes")</f>
        <v>0</v>
      </c>
      <c r="E102" s="88">
        <f>COUNTIFS('Prioritized Approach Milestones'!B102,"5",'Prioritized Approach Milestones'!C102,"yes")</f>
        <v>0</v>
      </c>
      <c r="F102" s="89">
        <f>COUNTIFS('Prioritized Approach Milestones'!B102,"6",'Prioritized Approach Milestones'!C102,"yes")</f>
        <v>0</v>
      </c>
      <c r="G102" s="274">
        <f t="shared" si="5"/>
        <v>0</v>
      </c>
      <c r="H102" s="172">
        <f>COUNTIFS('Prioritized Approach Milestones'!B102,"1",'Prioritized Approach Milestones'!C102,"N/A")</f>
        <v>0</v>
      </c>
      <c r="I102" s="172">
        <f>COUNTIFS('Prioritized Approach Milestones'!B102,"2",'Prioritized Approach Milestones'!C102,"N/A")</f>
        <v>0</v>
      </c>
      <c r="J102" s="172">
        <f>COUNTIFS('Prioritized Approach Milestones'!B102,"3",'Prioritized Approach Milestones'!C102,"N/A")</f>
        <v>0</v>
      </c>
      <c r="K102" s="172">
        <f>COUNTIFS('Prioritized Approach Milestones'!B102,"4",'Prioritized Approach Milestones'!C102,"N/A")</f>
        <v>0</v>
      </c>
      <c r="L102" s="172">
        <f>COUNTIFS('Prioritized Approach Milestones'!B102,"5",'Prioritized Approach Milestones'!C102,"N/A")</f>
        <v>0</v>
      </c>
      <c r="M102" s="172">
        <f>COUNTIFS('Prioritized Approach Milestones'!B102,"6",'Prioritized Approach Milestones'!C102,"N/A")</f>
        <v>0</v>
      </c>
      <c r="N102" s="260">
        <f t="shared" si="3"/>
        <v>0</v>
      </c>
      <c r="O102" s="279"/>
      <c r="P102" s="75" t="str">
        <f>IF('Prioritized Approach Milestones'!$B102=1,'Prioritized Approach Milestones'!$F102,"")</f>
        <v/>
      </c>
      <c r="Q102" s="75" t="str">
        <f>IF('Prioritized Approach Milestones'!$B102=2,'Prioritized Approach Milestones'!$F102,"")</f>
        <v/>
      </c>
      <c r="R102" s="75">
        <f>IF('Prioritized Approach Milestones'!$B102=3,'Prioritized Approach Milestones'!$F102,"")</f>
        <v>0</v>
      </c>
      <c r="S102" s="75" t="str">
        <f>IF('Prioritized Approach Milestones'!$B102=4,'Prioritized Approach Milestones'!$F102,"")</f>
        <v/>
      </c>
      <c r="T102" s="75" t="str">
        <f>IF('Prioritized Approach Milestones'!$B102=5,'Prioritized Approach Milestones'!$F102,"")</f>
        <v/>
      </c>
      <c r="U102" s="76" t="str">
        <f>IF('Prioritized Approach Milestones'!$B102=6,'Prioritized Approach Milestones'!$F102,"")</f>
        <v/>
      </c>
      <c r="V102" s="77" t="str">
        <f>IF(AND('Prioritized Approach Milestones'!C102="Yes",'Prioritized Approach Milestones'!F102=""),"CORRECT",IF('Prioritized Approach Milestones'!C102="No","CORRECT",IF('Prioritized Approach Milestones'!B102=1,"ERROR 1","N/A")))</f>
        <v>N/A</v>
      </c>
      <c r="W102" s="77" t="str">
        <f>IF(AND('Prioritized Approach Milestones'!C102="Yes",'Prioritized Approach Milestones'!F102=""),"CORRECT",IF('Prioritized Approach Milestones'!C102="No","CORRECT",IF('Prioritized Approach Milestones'!B102=2,"ERROR 1","N/A")))</f>
        <v>N/A</v>
      </c>
      <c r="X102" s="77" t="str">
        <f>IF(AND('Prioritized Approach Milestones'!C102="Yes",'Prioritized Approach Milestones'!F102=""),"CORRECT",IF('Prioritized Approach Milestones'!C102="No","CORRECT",IF('Prioritized Approach Milestones'!B102=3,"ERROR 1","N/A")))</f>
        <v>ERROR 1</v>
      </c>
      <c r="Y102" s="77" t="str">
        <f>IF(AND('Prioritized Approach Milestones'!C102="Yes",'Prioritized Approach Milestones'!F102=""),"CORRECT",IF('Prioritized Approach Milestones'!C102="No","CORRECT",IF('Prioritized Approach Milestones'!B102=4,"ERROR 1","N/A")))</f>
        <v>N/A</v>
      </c>
      <c r="Z102" s="77" t="str">
        <f>IF(AND('Prioritized Approach Milestones'!C102="Yes",'Prioritized Approach Milestones'!F102=""),"CORRECT",IF('Prioritized Approach Milestones'!C102="No","CORRECT",IF('Prioritized Approach Milestones'!B102=5,"ERROR 1","N/A")))</f>
        <v>N/A</v>
      </c>
      <c r="AA102" s="77" t="str">
        <f>IF(AND('Prioritized Approach Milestones'!C102="Yes",'Prioritized Approach Milestones'!F102=""),"CORRECT",IF('Prioritized Approach Milestones'!C102="No","CORRECT",IF('Prioritized Approach Milestones'!B102=6,"ERROR 1","N/A")))</f>
        <v>N/A</v>
      </c>
      <c r="AB102" s="69" t="str">
        <f>IF(AND('Prioritized Approach Milestones'!C102="No",'Prioritized Approach Milestones'!F102=""),IF('Prioritized Approach Milestones'!B102=1,"ERROR 2","N/A"),"CORRECT")</f>
        <v>CORRECT</v>
      </c>
      <c r="AC102" s="69" t="str">
        <f>IF(AND('Prioritized Approach Milestones'!C102="No",'Prioritized Approach Milestones'!F102=""),IF('Prioritized Approach Milestones'!B102=2,"ERROR 2","N/A"),"CORRECT")</f>
        <v>CORRECT</v>
      </c>
      <c r="AD102" s="69" t="str">
        <f>IF(AND('Prioritized Approach Milestones'!C102="No",'Prioritized Approach Milestones'!F102=""),IF('Prioritized Approach Milestones'!B102=3,"ERROR 2","N/A"),"CORRECT")</f>
        <v>CORRECT</v>
      </c>
      <c r="AE102" s="69" t="str">
        <f>IF(AND('Prioritized Approach Milestones'!C102="No",'Prioritized Approach Milestones'!F102=""),IF('Prioritized Approach Milestones'!B102=4,"ERROR 2","N/A"),"CORRECT")</f>
        <v>CORRECT</v>
      </c>
      <c r="AF102" s="69" t="str">
        <f>IF(AND('Prioritized Approach Milestones'!C102="No",'Prioritized Approach Milestones'!F102=""),IF('Prioritized Approach Milestones'!B102=5,"ERROR 2","N/A"),"CORRECT")</f>
        <v>CORRECT</v>
      </c>
      <c r="AG102" s="78" t="str">
        <f>IF(AND('Prioritized Approach Milestones'!C102="No",'Prioritized Approach Milestones'!F102=""),IF('Prioritized Approach Milestones'!B102=6,"ERROR 2","N/A"),"CORRECT")</f>
        <v>CORRECT</v>
      </c>
    </row>
    <row r="103" spans="1:33">
      <c r="A103" s="85">
        <f>COUNTIFS('Prioritized Approach Milestones'!B103,"1",'Prioritized Approach Milestones'!C103,"yes")</f>
        <v>0</v>
      </c>
      <c r="B103" s="90">
        <f>COUNTIFS('Prioritized Approach Milestones'!B103,"2",'Prioritized Approach Milestones'!C103,"yes")</f>
        <v>0</v>
      </c>
      <c r="C103" s="86">
        <f>COUNTIFS('Prioritized Approach Milestones'!B103,"3",'Prioritized Approach Milestones'!C103,"yes")</f>
        <v>0</v>
      </c>
      <c r="D103" s="87">
        <f>COUNTIFS('Prioritized Approach Milestones'!B103,"4",'Prioritized Approach Milestones'!C103,"yes")</f>
        <v>0</v>
      </c>
      <c r="E103" s="88">
        <f>COUNTIFS('Prioritized Approach Milestones'!B103,"5",'Prioritized Approach Milestones'!C103,"yes")</f>
        <v>0</v>
      </c>
      <c r="F103" s="89">
        <f>COUNTIFS('Prioritized Approach Milestones'!B103,"6",'Prioritized Approach Milestones'!C103,"yes")</f>
        <v>0</v>
      </c>
      <c r="G103" s="274">
        <f t="shared" si="5"/>
        <v>0</v>
      </c>
      <c r="H103" s="172">
        <f>COUNTIFS('Prioritized Approach Milestones'!B103,"1",'Prioritized Approach Milestones'!C103,"N/A")</f>
        <v>0</v>
      </c>
      <c r="I103" s="172">
        <f>COUNTIFS('Prioritized Approach Milestones'!B103,"2",'Prioritized Approach Milestones'!C103,"N/A")</f>
        <v>0</v>
      </c>
      <c r="J103" s="172">
        <f>COUNTIFS('Prioritized Approach Milestones'!B103,"3",'Prioritized Approach Milestones'!C103,"N/A")</f>
        <v>0</v>
      </c>
      <c r="K103" s="172">
        <f>COUNTIFS('Prioritized Approach Milestones'!B103,"4",'Prioritized Approach Milestones'!C103,"N/A")</f>
        <v>0</v>
      </c>
      <c r="L103" s="172">
        <f>COUNTIFS('Prioritized Approach Milestones'!B103,"5",'Prioritized Approach Milestones'!C103,"N/A")</f>
        <v>0</v>
      </c>
      <c r="M103" s="172">
        <f>COUNTIFS('Prioritized Approach Milestones'!B103,"6",'Prioritized Approach Milestones'!C103,"N/A")</f>
        <v>0</v>
      </c>
      <c r="N103" s="260">
        <f t="shared" si="3"/>
        <v>0</v>
      </c>
      <c r="O103" s="279"/>
      <c r="P103" s="75" t="str">
        <f>IF('Prioritized Approach Milestones'!$B103=1,'Prioritized Approach Milestones'!$F103,"")</f>
        <v/>
      </c>
      <c r="Q103" s="75" t="str">
        <f>IF('Prioritized Approach Milestones'!$B103=2,'Prioritized Approach Milestones'!$F103,"")</f>
        <v/>
      </c>
      <c r="R103" s="75">
        <f>IF('Prioritized Approach Milestones'!$B103=3,'Prioritized Approach Milestones'!$F103,"")</f>
        <v>0</v>
      </c>
      <c r="S103" s="75" t="str">
        <f>IF('Prioritized Approach Milestones'!$B103=4,'Prioritized Approach Milestones'!$F103,"")</f>
        <v/>
      </c>
      <c r="T103" s="75" t="str">
        <f>IF('Prioritized Approach Milestones'!$B103=5,'Prioritized Approach Milestones'!$F103,"")</f>
        <v/>
      </c>
      <c r="U103" s="76" t="str">
        <f>IF('Prioritized Approach Milestones'!$B103=6,'Prioritized Approach Milestones'!$F103,"")</f>
        <v/>
      </c>
      <c r="V103" s="77" t="str">
        <f>IF(AND('Prioritized Approach Milestones'!C103="Yes",'Prioritized Approach Milestones'!F103=""),"CORRECT",IF('Prioritized Approach Milestones'!C103="No","CORRECT",IF('Prioritized Approach Milestones'!B103=1,"ERROR 1","N/A")))</f>
        <v>N/A</v>
      </c>
      <c r="W103" s="77" t="str">
        <f>IF(AND('Prioritized Approach Milestones'!C103="Yes",'Prioritized Approach Milestones'!F103=""),"CORRECT",IF('Prioritized Approach Milestones'!C103="No","CORRECT",IF('Prioritized Approach Milestones'!B103=2,"ERROR 1","N/A")))</f>
        <v>N/A</v>
      </c>
      <c r="X103" s="77" t="str">
        <f>IF(AND('Prioritized Approach Milestones'!C103="Yes",'Prioritized Approach Milestones'!F103=""),"CORRECT",IF('Prioritized Approach Milestones'!C103="No","CORRECT",IF('Prioritized Approach Milestones'!B103=3,"ERROR 1","N/A")))</f>
        <v>ERROR 1</v>
      </c>
      <c r="Y103" s="77" t="str">
        <f>IF(AND('Prioritized Approach Milestones'!C103="Yes",'Prioritized Approach Milestones'!F103=""),"CORRECT",IF('Prioritized Approach Milestones'!C103="No","CORRECT",IF('Prioritized Approach Milestones'!B103=4,"ERROR 1","N/A")))</f>
        <v>N/A</v>
      </c>
      <c r="Z103" s="77" t="str">
        <f>IF(AND('Prioritized Approach Milestones'!C103="Yes",'Prioritized Approach Milestones'!F103=""),"CORRECT",IF('Prioritized Approach Milestones'!C103="No","CORRECT",IF('Prioritized Approach Milestones'!B103=5,"ERROR 1","N/A")))</f>
        <v>N/A</v>
      </c>
      <c r="AA103" s="77" t="str">
        <f>IF(AND('Prioritized Approach Milestones'!C103="Yes",'Prioritized Approach Milestones'!F103=""),"CORRECT",IF('Prioritized Approach Milestones'!C103="No","CORRECT",IF('Prioritized Approach Milestones'!B103=6,"ERROR 1","N/A")))</f>
        <v>N/A</v>
      </c>
      <c r="AB103" s="69" t="str">
        <f>IF(AND('Prioritized Approach Milestones'!C103="No",'Prioritized Approach Milestones'!F103=""),IF('Prioritized Approach Milestones'!B103=1,"ERROR 2","N/A"),"CORRECT")</f>
        <v>CORRECT</v>
      </c>
      <c r="AC103" s="69" t="str">
        <f>IF(AND('Prioritized Approach Milestones'!C103="No",'Prioritized Approach Milestones'!F103=""),IF('Prioritized Approach Milestones'!B103=2,"ERROR 2","N/A"),"CORRECT")</f>
        <v>CORRECT</v>
      </c>
      <c r="AD103" s="69" t="str">
        <f>IF(AND('Prioritized Approach Milestones'!C103="No",'Prioritized Approach Milestones'!F103=""),IF('Prioritized Approach Milestones'!B103=3,"ERROR 2","N/A"),"CORRECT")</f>
        <v>CORRECT</v>
      </c>
      <c r="AE103" s="69" t="str">
        <f>IF(AND('Prioritized Approach Milestones'!C103="No",'Prioritized Approach Milestones'!F103=""),IF('Prioritized Approach Milestones'!B103=4,"ERROR 2","N/A"),"CORRECT")</f>
        <v>CORRECT</v>
      </c>
      <c r="AF103" s="69" t="str">
        <f>IF(AND('Prioritized Approach Milestones'!C103="No",'Prioritized Approach Milestones'!F103=""),IF('Prioritized Approach Milestones'!B103=5,"ERROR 2","N/A"),"CORRECT")</f>
        <v>CORRECT</v>
      </c>
      <c r="AG103" s="78" t="str">
        <f>IF(AND('Prioritized Approach Milestones'!C103="No",'Prioritized Approach Milestones'!F103=""),IF('Prioritized Approach Milestones'!B103=6,"ERROR 2","N/A"),"CORRECT")</f>
        <v>CORRECT</v>
      </c>
    </row>
    <row r="104" spans="1:33">
      <c r="A104" s="85">
        <f>COUNTIFS('Prioritized Approach Milestones'!B104,"1",'Prioritized Approach Milestones'!C104,"yes")</f>
        <v>0</v>
      </c>
      <c r="B104" s="90">
        <f>COUNTIFS('Prioritized Approach Milestones'!B104,"2",'Prioritized Approach Milestones'!C104,"yes")</f>
        <v>0</v>
      </c>
      <c r="C104" s="86">
        <f>COUNTIFS('Prioritized Approach Milestones'!B104,"3",'Prioritized Approach Milestones'!C104,"yes")</f>
        <v>0</v>
      </c>
      <c r="D104" s="87">
        <f>COUNTIFS('Prioritized Approach Milestones'!B104,"4",'Prioritized Approach Milestones'!C104,"yes")</f>
        <v>0</v>
      </c>
      <c r="E104" s="88">
        <f>COUNTIFS('Prioritized Approach Milestones'!B104,"5",'Prioritized Approach Milestones'!C104,"yes")</f>
        <v>0</v>
      </c>
      <c r="F104" s="89">
        <f>COUNTIFS('Prioritized Approach Milestones'!B104,"6",'Prioritized Approach Milestones'!C104,"yes")</f>
        <v>0</v>
      </c>
      <c r="G104" s="274">
        <f t="shared" si="5"/>
        <v>0</v>
      </c>
      <c r="H104" s="172">
        <f>COUNTIFS('Prioritized Approach Milestones'!B104,"1",'Prioritized Approach Milestones'!C104,"N/A")</f>
        <v>0</v>
      </c>
      <c r="I104" s="172">
        <f>COUNTIFS('Prioritized Approach Milestones'!B104,"2",'Prioritized Approach Milestones'!C104,"N/A")</f>
        <v>0</v>
      </c>
      <c r="J104" s="172">
        <f>COUNTIFS('Prioritized Approach Milestones'!B104,"3",'Prioritized Approach Milestones'!C104,"N/A")</f>
        <v>0</v>
      </c>
      <c r="K104" s="172">
        <f>COUNTIFS('Prioritized Approach Milestones'!B104,"4",'Prioritized Approach Milestones'!C104,"N/A")</f>
        <v>0</v>
      </c>
      <c r="L104" s="172">
        <f>COUNTIFS('Prioritized Approach Milestones'!B104,"5",'Prioritized Approach Milestones'!C104,"N/A")</f>
        <v>0</v>
      </c>
      <c r="M104" s="172">
        <f>COUNTIFS('Prioritized Approach Milestones'!B104,"6",'Prioritized Approach Milestones'!C104,"N/A")</f>
        <v>0</v>
      </c>
      <c r="N104" s="260">
        <f t="shared" si="3"/>
        <v>0</v>
      </c>
      <c r="O104" s="279"/>
      <c r="P104" s="75" t="str">
        <f>IF('Prioritized Approach Milestones'!$B104=1,'Prioritized Approach Milestones'!$F104,"")</f>
        <v/>
      </c>
      <c r="Q104" s="75" t="str">
        <f>IF('Prioritized Approach Milestones'!$B104=2,'Prioritized Approach Milestones'!$F104,"")</f>
        <v/>
      </c>
      <c r="R104" s="75">
        <f>IF('Prioritized Approach Milestones'!$B104=3,'Prioritized Approach Milestones'!$F104,"")</f>
        <v>0</v>
      </c>
      <c r="S104" s="75" t="str">
        <f>IF('Prioritized Approach Milestones'!$B104=4,'Prioritized Approach Milestones'!$F104,"")</f>
        <v/>
      </c>
      <c r="T104" s="75" t="str">
        <f>IF('Prioritized Approach Milestones'!$B104=5,'Prioritized Approach Milestones'!$F104,"")</f>
        <v/>
      </c>
      <c r="U104" s="76" t="str">
        <f>IF('Prioritized Approach Milestones'!$B104=6,'Prioritized Approach Milestones'!$F104,"")</f>
        <v/>
      </c>
      <c r="V104" s="77" t="str">
        <f>IF(AND('Prioritized Approach Milestones'!C104="Yes",'Prioritized Approach Milestones'!F104=""),"CORRECT",IF('Prioritized Approach Milestones'!C104="No","CORRECT",IF('Prioritized Approach Milestones'!B104=1,"ERROR 1","N/A")))</f>
        <v>N/A</v>
      </c>
      <c r="W104" s="77" t="str">
        <f>IF(AND('Prioritized Approach Milestones'!C104="Yes",'Prioritized Approach Milestones'!F104=""),"CORRECT",IF('Prioritized Approach Milestones'!C104="No","CORRECT",IF('Prioritized Approach Milestones'!B104=2,"ERROR 1","N/A")))</f>
        <v>N/A</v>
      </c>
      <c r="X104" s="77" t="str">
        <f>IF(AND('Prioritized Approach Milestones'!C104="Yes",'Prioritized Approach Milestones'!F104=""),"CORRECT",IF('Prioritized Approach Milestones'!C104="No","CORRECT",IF('Prioritized Approach Milestones'!B104=3,"ERROR 1","N/A")))</f>
        <v>ERROR 1</v>
      </c>
      <c r="Y104" s="77" t="str">
        <f>IF(AND('Prioritized Approach Milestones'!C104="Yes",'Prioritized Approach Milestones'!F104=""),"CORRECT",IF('Prioritized Approach Milestones'!C104="No","CORRECT",IF('Prioritized Approach Milestones'!B104=4,"ERROR 1","N/A")))</f>
        <v>N/A</v>
      </c>
      <c r="Z104" s="77" t="str">
        <f>IF(AND('Prioritized Approach Milestones'!C104="Yes",'Prioritized Approach Milestones'!F104=""),"CORRECT",IF('Prioritized Approach Milestones'!C104="No","CORRECT",IF('Prioritized Approach Milestones'!B104=5,"ERROR 1","N/A")))</f>
        <v>N/A</v>
      </c>
      <c r="AA104" s="77" t="str">
        <f>IF(AND('Prioritized Approach Milestones'!C104="Yes",'Prioritized Approach Milestones'!F104=""),"CORRECT",IF('Prioritized Approach Milestones'!C104="No","CORRECT",IF('Prioritized Approach Milestones'!B104=6,"ERROR 1","N/A")))</f>
        <v>N/A</v>
      </c>
      <c r="AB104" s="69" t="str">
        <f>IF(AND('Prioritized Approach Milestones'!C104="No",'Prioritized Approach Milestones'!F104=""),IF('Prioritized Approach Milestones'!B104=1,"ERROR 2","N/A"),"CORRECT")</f>
        <v>CORRECT</v>
      </c>
      <c r="AC104" s="69" t="str">
        <f>IF(AND('Prioritized Approach Milestones'!C104="No",'Prioritized Approach Milestones'!F104=""),IF('Prioritized Approach Milestones'!B104=2,"ERROR 2","N/A"),"CORRECT")</f>
        <v>CORRECT</v>
      </c>
      <c r="AD104" s="69" t="str">
        <f>IF(AND('Prioritized Approach Milestones'!C104="No",'Prioritized Approach Milestones'!F104=""),IF('Prioritized Approach Milestones'!B104=3,"ERROR 2","N/A"),"CORRECT")</f>
        <v>CORRECT</v>
      </c>
      <c r="AE104" s="69" t="str">
        <f>IF(AND('Prioritized Approach Milestones'!C104="No",'Prioritized Approach Milestones'!F104=""),IF('Prioritized Approach Milestones'!B104=4,"ERROR 2","N/A"),"CORRECT")</f>
        <v>CORRECT</v>
      </c>
      <c r="AF104" s="69" t="str">
        <f>IF(AND('Prioritized Approach Milestones'!C104="No",'Prioritized Approach Milestones'!F104=""),IF('Prioritized Approach Milestones'!B104=5,"ERROR 2","N/A"),"CORRECT")</f>
        <v>CORRECT</v>
      </c>
      <c r="AG104" s="78" t="str">
        <f>IF(AND('Prioritized Approach Milestones'!C104="No",'Prioritized Approach Milestones'!F104=""),IF('Prioritized Approach Milestones'!B104=6,"ERROR 2","N/A"),"CORRECT")</f>
        <v>CORRECT</v>
      </c>
    </row>
    <row r="105" spans="1:33">
      <c r="A105" s="85">
        <f>COUNTIFS('Prioritized Approach Milestones'!B105,"1",'Prioritized Approach Milestones'!C105,"yes")</f>
        <v>0</v>
      </c>
      <c r="B105" s="90">
        <f>COUNTIFS('Prioritized Approach Milestones'!B105,"2",'Prioritized Approach Milestones'!C105,"yes")</f>
        <v>0</v>
      </c>
      <c r="C105" s="86">
        <f>COUNTIFS('Prioritized Approach Milestones'!B105,"3",'Prioritized Approach Milestones'!C105,"yes")</f>
        <v>0</v>
      </c>
      <c r="D105" s="87">
        <f>COUNTIFS('Prioritized Approach Milestones'!B105,"4",'Prioritized Approach Milestones'!C105,"yes")</f>
        <v>0</v>
      </c>
      <c r="E105" s="88">
        <f>COUNTIFS('Prioritized Approach Milestones'!B105,"5",'Prioritized Approach Milestones'!C105,"yes")</f>
        <v>0</v>
      </c>
      <c r="F105" s="89">
        <f>COUNTIFS('Prioritized Approach Milestones'!B105,"6",'Prioritized Approach Milestones'!C105,"yes")</f>
        <v>0</v>
      </c>
      <c r="G105" s="274">
        <f t="shared" si="5"/>
        <v>0</v>
      </c>
      <c r="H105" s="172">
        <f>COUNTIFS('Prioritized Approach Milestones'!B105,"1",'Prioritized Approach Milestones'!C105,"N/A")</f>
        <v>0</v>
      </c>
      <c r="I105" s="172">
        <f>COUNTIFS('Prioritized Approach Milestones'!B105,"2",'Prioritized Approach Milestones'!C105,"N/A")</f>
        <v>0</v>
      </c>
      <c r="J105" s="172">
        <f>COUNTIFS('Prioritized Approach Milestones'!B105,"3",'Prioritized Approach Milestones'!C105,"N/A")</f>
        <v>0</v>
      </c>
      <c r="K105" s="172">
        <f>COUNTIFS('Prioritized Approach Milestones'!B105,"4",'Prioritized Approach Milestones'!C105,"N/A")</f>
        <v>0</v>
      </c>
      <c r="L105" s="172">
        <f>COUNTIFS('Prioritized Approach Milestones'!B105,"5",'Prioritized Approach Milestones'!C105,"N/A")</f>
        <v>0</v>
      </c>
      <c r="M105" s="172">
        <f>COUNTIFS('Prioritized Approach Milestones'!B105,"6",'Prioritized Approach Milestones'!C105,"N/A")</f>
        <v>0</v>
      </c>
      <c r="N105" s="260">
        <f t="shared" si="3"/>
        <v>0</v>
      </c>
      <c r="O105" s="279"/>
      <c r="P105" s="75" t="str">
        <f>IF('Prioritized Approach Milestones'!$B105=1,'Prioritized Approach Milestones'!$F105,"")</f>
        <v/>
      </c>
      <c r="Q105" s="75" t="str">
        <f>IF('Prioritized Approach Milestones'!$B105=2,'Prioritized Approach Milestones'!$F105,"")</f>
        <v/>
      </c>
      <c r="R105" s="75">
        <f>IF('Prioritized Approach Milestones'!$B105=3,'Prioritized Approach Milestones'!$F105,"")</f>
        <v>0</v>
      </c>
      <c r="S105" s="75" t="str">
        <f>IF('Prioritized Approach Milestones'!$B105=4,'Prioritized Approach Milestones'!$F105,"")</f>
        <v/>
      </c>
      <c r="T105" s="75" t="str">
        <f>IF('Prioritized Approach Milestones'!$B105=5,'Prioritized Approach Milestones'!$F105,"")</f>
        <v/>
      </c>
      <c r="U105" s="76" t="str">
        <f>IF('Prioritized Approach Milestones'!$B105=6,'Prioritized Approach Milestones'!$F105,"")</f>
        <v/>
      </c>
      <c r="V105" s="77" t="str">
        <f>IF(AND('Prioritized Approach Milestones'!C105="Yes",'Prioritized Approach Milestones'!F105=""),"CORRECT",IF('Prioritized Approach Milestones'!C105="No","CORRECT",IF('Prioritized Approach Milestones'!B105=1,"ERROR 1","N/A")))</f>
        <v>N/A</v>
      </c>
      <c r="W105" s="77" t="str">
        <f>IF(AND('Prioritized Approach Milestones'!C105="Yes",'Prioritized Approach Milestones'!F105=""),"CORRECT",IF('Prioritized Approach Milestones'!C105="No","CORRECT",IF('Prioritized Approach Milestones'!B105=2,"ERROR 1","N/A")))</f>
        <v>N/A</v>
      </c>
      <c r="X105" s="77" t="str">
        <f>IF(AND('Prioritized Approach Milestones'!C105="Yes",'Prioritized Approach Milestones'!F105=""),"CORRECT",IF('Prioritized Approach Milestones'!C105="No","CORRECT",IF('Prioritized Approach Milestones'!B105=3,"ERROR 1","N/A")))</f>
        <v>ERROR 1</v>
      </c>
      <c r="Y105" s="77" t="str">
        <f>IF(AND('Prioritized Approach Milestones'!C105="Yes",'Prioritized Approach Milestones'!F105=""),"CORRECT",IF('Prioritized Approach Milestones'!C105="No","CORRECT",IF('Prioritized Approach Milestones'!B105=4,"ERROR 1","N/A")))</f>
        <v>N/A</v>
      </c>
      <c r="Z105" s="77" t="str">
        <f>IF(AND('Prioritized Approach Milestones'!C105="Yes",'Prioritized Approach Milestones'!F105=""),"CORRECT",IF('Prioritized Approach Milestones'!C105="No","CORRECT",IF('Prioritized Approach Milestones'!B105=5,"ERROR 1","N/A")))</f>
        <v>N/A</v>
      </c>
      <c r="AA105" s="77" t="str">
        <f>IF(AND('Prioritized Approach Milestones'!C105="Yes",'Prioritized Approach Milestones'!F105=""),"CORRECT",IF('Prioritized Approach Milestones'!C105="No","CORRECT",IF('Prioritized Approach Milestones'!B105=6,"ERROR 1","N/A")))</f>
        <v>N/A</v>
      </c>
      <c r="AB105" s="69" t="str">
        <f>IF(AND('Prioritized Approach Milestones'!C105="No",'Prioritized Approach Milestones'!F105=""),IF('Prioritized Approach Milestones'!B105=1,"ERROR 2","N/A"),"CORRECT")</f>
        <v>CORRECT</v>
      </c>
      <c r="AC105" s="69" t="str">
        <f>IF(AND('Prioritized Approach Milestones'!C105="No",'Prioritized Approach Milestones'!F105=""),IF('Prioritized Approach Milestones'!B105=2,"ERROR 2","N/A"),"CORRECT")</f>
        <v>CORRECT</v>
      </c>
      <c r="AD105" s="69" t="str">
        <f>IF(AND('Prioritized Approach Milestones'!C105="No",'Prioritized Approach Milestones'!F105=""),IF('Prioritized Approach Milestones'!B105=3,"ERROR 2","N/A"),"CORRECT")</f>
        <v>CORRECT</v>
      </c>
      <c r="AE105" s="69" t="str">
        <f>IF(AND('Prioritized Approach Milestones'!C105="No",'Prioritized Approach Milestones'!F105=""),IF('Prioritized Approach Milestones'!B105=4,"ERROR 2","N/A"),"CORRECT")</f>
        <v>CORRECT</v>
      </c>
      <c r="AF105" s="69" t="str">
        <f>IF(AND('Prioritized Approach Milestones'!C105="No",'Prioritized Approach Milestones'!F105=""),IF('Prioritized Approach Milestones'!B105=5,"ERROR 2","N/A"),"CORRECT")</f>
        <v>CORRECT</v>
      </c>
      <c r="AG105" s="78" t="str">
        <f>IF(AND('Prioritized Approach Milestones'!C105="No",'Prioritized Approach Milestones'!F105=""),IF('Prioritized Approach Milestones'!B105=6,"ERROR 2","N/A"),"CORRECT")</f>
        <v>CORRECT</v>
      </c>
    </row>
    <row r="106" spans="1:33">
      <c r="A106" s="85">
        <f>COUNTIFS('Prioritized Approach Milestones'!B106,"1",'Prioritized Approach Milestones'!C106,"yes")</f>
        <v>0</v>
      </c>
      <c r="B106" s="90">
        <f>COUNTIFS('Prioritized Approach Milestones'!B106,"2",'Prioritized Approach Milestones'!C106,"yes")</f>
        <v>0</v>
      </c>
      <c r="C106" s="86">
        <f>COUNTIFS('Prioritized Approach Milestones'!B106,"3",'Prioritized Approach Milestones'!C106,"yes")</f>
        <v>0</v>
      </c>
      <c r="D106" s="87">
        <f>COUNTIFS('Prioritized Approach Milestones'!B106,"4",'Prioritized Approach Milestones'!C106,"yes")</f>
        <v>0</v>
      </c>
      <c r="E106" s="88">
        <f>COUNTIFS('Prioritized Approach Milestones'!B106,"5",'Prioritized Approach Milestones'!C106,"yes")</f>
        <v>0</v>
      </c>
      <c r="F106" s="89">
        <f>COUNTIFS('Prioritized Approach Milestones'!B106,"6",'Prioritized Approach Milestones'!C106,"yes")</f>
        <v>0</v>
      </c>
      <c r="G106" s="274">
        <f t="shared" si="5"/>
        <v>0</v>
      </c>
      <c r="H106" s="172">
        <f>COUNTIFS('Prioritized Approach Milestones'!B106,"1",'Prioritized Approach Milestones'!C106,"N/A")</f>
        <v>0</v>
      </c>
      <c r="I106" s="172">
        <f>COUNTIFS('Prioritized Approach Milestones'!B106,"2",'Prioritized Approach Milestones'!C106,"N/A")</f>
        <v>0</v>
      </c>
      <c r="J106" s="172">
        <f>COUNTIFS('Prioritized Approach Milestones'!B106,"3",'Prioritized Approach Milestones'!C106,"N/A")</f>
        <v>0</v>
      </c>
      <c r="K106" s="172">
        <f>COUNTIFS('Prioritized Approach Milestones'!B106,"4",'Prioritized Approach Milestones'!C106,"N/A")</f>
        <v>0</v>
      </c>
      <c r="L106" s="172">
        <f>COUNTIFS('Prioritized Approach Milestones'!B106,"5",'Prioritized Approach Milestones'!C106,"N/A")</f>
        <v>0</v>
      </c>
      <c r="M106" s="172">
        <f>COUNTIFS('Prioritized Approach Milestones'!B106,"6",'Prioritized Approach Milestones'!C106,"N/A")</f>
        <v>0</v>
      </c>
      <c r="N106" s="260">
        <f t="shared" si="3"/>
        <v>0</v>
      </c>
      <c r="O106" s="279"/>
      <c r="P106" s="75" t="str">
        <f>IF('Prioritized Approach Milestones'!$B106=1,'Prioritized Approach Milestones'!$F106,"")</f>
        <v/>
      </c>
      <c r="Q106" s="75" t="str">
        <f>IF('Prioritized Approach Milestones'!$B106=2,'Prioritized Approach Milestones'!$F106,"")</f>
        <v/>
      </c>
      <c r="R106" s="75">
        <f>IF('Prioritized Approach Milestones'!$B106=3,'Prioritized Approach Milestones'!$F106,"")</f>
        <v>0</v>
      </c>
      <c r="S106" s="75" t="str">
        <f>IF('Prioritized Approach Milestones'!$B106=4,'Prioritized Approach Milestones'!$F106,"")</f>
        <v/>
      </c>
      <c r="T106" s="75" t="str">
        <f>IF('Prioritized Approach Milestones'!$B106=5,'Prioritized Approach Milestones'!$F106,"")</f>
        <v/>
      </c>
      <c r="U106" s="76" t="str">
        <f>IF('Prioritized Approach Milestones'!$B106=6,'Prioritized Approach Milestones'!$F106,"")</f>
        <v/>
      </c>
      <c r="V106" s="77" t="str">
        <f>IF(AND('Prioritized Approach Milestones'!C106="Yes",'Prioritized Approach Milestones'!F106=""),"CORRECT",IF('Prioritized Approach Milestones'!C106="No","CORRECT",IF('Prioritized Approach Milestones'!B106=1,"ERROR 1","N/A")))</f>
        <v>N/A</v>
      </c>
      <c r="W106" s="77" t="str">
        <f>IF(AND('Prioritized Approach Milestones'!C106="Yes",'Prioritized Approach Milestones'!F106=""),"CORRECT",IF('Prioritized Approach Milestones'!C106="No","CORRECT",IF('Prioritized Approach Milestones'!B106=2,"ERROR 1","N/A")))</f>
        <v>N/A</v>
      </c>
      <c r="X106" s="77" t="str">
        <f>IF(AND('Prioritized Approach Milestones'!C106="Yes",'Prioritized Approach Milestones'!F106=""),"CORRECT",IF('Prioritized Approach Milestones'!C106="No","CORRECT",IF('Prioritized Approach Milestones'!B106=3,"ERROR 1","N/A")))</f>
        <v>ERROR 1</v>
      </c>
      <c r="Y106" s="77" t="str">
        <f>IF(AND('Prioritized Approach Milestones'!C106="Yes",'Prioritized Approach Milestones'!F106=""),"CORRECT",IF('Prioritized Approach Milestones'!C106="No","CORRECT",IF('Prioritized Approach Milestones'!B106=4,"ERROR 1","N/A")))</f>
        <v>N/A</v>
      </c>
      <c r="Z106" s="77" t="str">
        <f>IF(AND('Prioritized Approach Milestones'!C106="Yes",'Prioritized Approach Milestones'!F106=""),"CORRECT",IF('Prioritized Approach Milestones'!C106="No","CORRECT",IF('Prioritized Approach Milestones'!B106=5,"ERROR 1","N/A")))</f>
        <v>N/A</v>
      </c>
      <c r="AA106" s="77" t="str">
        <f>IF(AND('Prioritized Approach Milestones'!C106="Yes",'Prioritized Approach Milestones'!F106=""),"CORRECT",IF('Prioritized Approach Milestones'!C106="No","CORRECT",IF('Prioritized Approach Milestones'!B106=6,"ERROR 1","N/A")))</f>
        <v>N/A</v>
      </c>
      <c r="AB106" s="69" t="str">
        <f>IF(AND('Prioritized Approach Milestones'!C106="No",'Prioritized Approach Milestones'!F106=""),IF('Prioritized Approach Milestones'!B106=1,"ERROR 2","N/A"),"CORRECT")</f>
        <v>CORRECT</v>
      </c>
      <c r="AC106" s="69" t="str">
        <f>IF(AND('Prioritized Approach Milestones'!C106="No",'Prioritized Approach Milestones'!F106=""),IF('Prioritized Approach Milestones'!B106=2,"ERROR 2","N/A"),"CORRECT")</f>
        <v>CORRECT</v>
      </c>
      <c r="AD106" s="69" t="str">
        <f>IF(AND('Prioritized Approach Milestones'!C106="No",'Prioritized Approach Milestones'!F106=""),IF('Prioritized Approach Milestones'!B106=3,"ERROR 2","N/A"),"CORRECT")</f>
        <v>CORRECT</v>
      </c>
      <c r="AE106" s="69" t="str">
        <f>IF(AND('Prioritized Approach Milestones'!C106="No",'Prioritized Approach Milestones'!F106=""),IF('Prioritized Approach Milestones'!B106=4,"ERROR 2","N/A"),"CORRECT")</f>
        <v>CORRECT</v>
      </c>
      <c r="AF106" s="69" t="str">
        <f>IF(AND('Prioritized Approach Milestones'!C106="No",'Prioritized Approach Milestones'!F106=""),IF('Prioritized Approach Milestones'!B106=5,"ERROR 2","N/A"),"CORRECT")</f>
        <v>CORRECT</v>
      </c>
      <c r="AG106" s="78" t="str">
        <f>IF(AND('Prioritized Approach Milestones'!C106="No",'Prioritized Approach Milestones'!F106=""),IF('Prioritized Approach Milestones'!B106=6,"ERROR 2","N/A"),"CORRECT")</f>
        <v>CORRECT</v>
      </c>
    </row>
    <row r="107" spans="1:33">
      <c r="A107" s="85">
        <f>COUNTIFS('Prioritized Approach Milestones'!B107,"1",'Prioritized Approach Milestones'!C107,"yes")</f>
        <v>0</v>
      </c>
      <c r="B107" s="90">
        <f>COUNTIFS('Prioritized Approach Milestones'!B107,"2",'Prioritized Approach Milestones'!C107,"yes")</f>
        <v>0</v>
      </c>
      <c r="C107" s="86">
        <f>COUNTIFS('Prioritized Approach Milestones'!B107,"3",'Prioritized Approach Milestones'!C107,"yes")</f>
        <v>0</v>
      </c>
      <c r="D107" s="87">
        <f>COUNTIFS('Prioritized Approach Milestones'!B107,"4",'Prioritized Approach Milestones'!C107,"yes")</f>
        <v>0</v>
      </c>
      <c r="E107" s="88">
        <f>COUNTIFS('Prioritized Approach Milestones'!B107,"5",'Prioritized Approach Milestones'!C107,"yes")</f>
        <v>0</v>
      </c>
      <c r="F107" s="89">
        <f>COUNTIFS('Prioritized Approach Milestones'!B107,"6",'Prioritized Approach Milestones'!C107,"yes")</f>
        <v>0</v>
      </c>
      <c r="G107" s="274">
        <f t="shared" si="5"/>
        <v>0</v>
      </c>
      <c r="H107" s="172">
        <f>COUNTIFS('Prioritized Approach Milestones'!B107,"1",'Prioritized Approach Milestones'!C107,"N/A")</f>
        <v>0</v>
      </c>
      <c r="I107" s="172">
        <f>COUNTIFS('Prioritized Approach Milestones'!B107,"2",'Prioritized Approach Milestones'!C107,"N/A")</f>
        <v>0</v>
      </c>
      <c r="J107" s="172">
        <f>COUNTIFS('Prioritized Approach Milestones'!B107,"3",'Prioritized Approach Milestones'!C107,"N/A")</f>
        <v>0</v>
      </c>
      <c r="K107" s="172">
        <f>COUNTIFS('Prioritized Approach Milestones'!B107,"4",'Prioritized Approach Milestones'!C107,"N/A")</f>
        <v>0</v>
      </c>
      <c r="L107" s="172">
        <f>COUNTIFS('Prioritized Approach Milestones'!B107,"5",'Prioritized Approach Milestones'!C107,"N/A")</f>
        <v>0</v>
      </c>
      <c r="M107" s="172">
        <f>COUNTIFS('Prioritized Approach Milestones'!B107,"6",'Prioritized Approach Milestones'!C107,"N/A")</f>
        <v>0</v>
      </c>
      <c r="N107" s="260">
        <f t="shared" si="3"/>
        <v>0</v>
      </c>
      <c r="O107" s="279"/>
      <c r="P107" s="75" t="str">
        <f>IF('Prioritized Approach Milestones'!$B107=1,'Prioritized Approach Milestones'!$F107,"")</f>
        <v/>
      </c>
      <c r="Q107" s="75" t="str">
        <f>IF('Prioritized Approach Milestones'!$B107=2,'Prioritized Approach Milestones'!$F107,"")</f>
        <v/>
      </c>
      <c r="R107" s="75" t="str">
        <f>IF('Prioritized Approach Milestones'!$B107=3,'Prioritized Approach Milestones'!$F107,"")</f>
        <v/>
      </c>
      <c r="S107" s="75" t="str">
        <f>IF('Prioritized Approach Milestones'!$B107=4,'Prioritized Approach Milestones'!$F107,"")</f>
        <v/>
      </c>
      <c r="T107" s="75" t="str">
        <f>IF('Prioritized Approach Milestones'!$B107=5,'Prioritized Approach Milestones'!$F107,"")</f>
        <v/>
      </c>
      <c r="U107" s="76" t="str">
        <f>IF('Prioritized Approach Milestones'!$B107=6,'Prioritized Approach Milestones'!$F107,"")</f>
        <v/>
      </c>
      <c r="V107" s="77" t="str">
        <f>IF(AND('Prioritized Approach Milestones'!C107="Yes",'Prioritized Approach Milestones'!F107=""),"CORRECT",IF('Prioritized Approach Milestones'!C107="No","CORRECT",IF('Prioritized Approach Milestones'!B107=1,"ERROR 1","N/A")))</f>
        <v>N/A</v>
      </c>
      <c r="W107" s="77" t="str">
        <f>IF(AND('Prioritized Approach Milestones'!C107="Yes",'Prioritized Approach Milestones'!F107=""),"CORRECT",IF('Prioritized Approach Milestones'!C107="No","CORRECT",IF('Prioritized Approach Milestones'!B107=2,"ERROR 1","N/A")))</f>
        <v>N/A</v>
      </c>
      <c r="X107" s="77" t="str">
        <f>IF(AND('Prioritized Approach Milestones'!C107="Yes",'Prioritized Approach Milestones'!F107=""),"CORRECT",IF('Prioritized Approach Milestones'!C107="No","CORRECT",IF('Prioritized Approach Milestones'!B107=3,"ERROR 1","N/A")))</f>
        <v>N/A</v>
      </c>
      <c r="Y107" s="77" t="str">
        <f>IF(AND('Prioritized Approach Milestones'!C107="Yes",'Prioritized Approach Milestones'!F107=""),"CORRECT",IF('Prioritized Approach Milestones'!C107="No","CORRECT",IF('Prioritized Approach Milestones'!B107=4,"ERROR 1","N/A")))</f>
        <v>N/A</v>
      </c>
      <c r="Z107" s="77" t="str">
        <f>IF(AND('Prioritized Approach Milestones'!C107="Yes",'Prioritized Approach Milestones'!F107=""),"CORRECT",IF('Prioritized Approach Milestones'!C107="No","CORRECT",IF('Prioritized Approach Milestones'!B107=5,"ERROR 1","N/A")))</f>
        <v>N/A</v>
      </c>
      <c r="AA107" s="77" t="str">
        <f>IF(AND('Prioritized Approach Milestones'!C107="Yes",'Prioritized Approach Milestones'!F107=""),"CORRECT",IF('Prioritized Approach Milestones'!C107="No","CORRECT",IF('Prioritized Approach Milestones'!B107=6,"ERROR 1","N/A")))</f>
        <v>N/A</v>
      </c>
      <c r="AB107" s="69" t="str">
        <f>IF(AND('Prioritized Approach Milestones'!C107="No",'Prioritized Approach Milestones'!F107=""),IF('Prioritized Approach Milestones'!B107=1,"ERROR 2","N/A"),"CORRECT")</f>
        <v>CORRECT</v>
      </c>
      <c r="AC107" s="69" t="str">
        <f>IF(AND('Prioritized Approach Milestones'!C107="No",'Prioritized Approach Milestones'!F107=""),IF('Prioritized Approach Milestones'!B107=2,"ERROR 2","N/A"),"CORRECT")</f>
        <v>CORRECT</v>
      </c>
      <c r="AD107" s="69" t="str">
        <f>IF(AND('Prioritized Approach Milestones'!C107="No",'Prioritized Approach Milestones'!F107=""),IF('Prioritized Approach Milestones'!B107=3,"ERROR 2","N/A"),"CORRECT")</f>
        <v>CORRECT</v>
      </c>
      <c r="AE107" s="69" t="str">
        <f>IF(AND('Prioritized Approach Milestones'!C107="No",'Prioritized Approach Milestones'!F107=""),IF('Prioritized Approach Milestones'!B107=4,"ERROR 2","N/A"),"CORRECT")</f>
        <v>CORRECT</v>
      </c>
      <c r="AF107" s="69" t="str">
        <f>IF(AND('Prioritized Approach Milestones'!C107="No",'Prioritized Approach Milestones'!F107=""),IF('Prioritized Approach Milestones'!B107=5,"ERROR 2","N/A"),"CORRECT")</f>
        <v>CORRECT</v>
      </c>
      <c r="AG107" s="78" t="str">
        <f>IF(AND('Prioritized Approach Milestones'!C107="No",'Prioritized Approach Milestones'!F107=""),IF('Prioritized Approach Milestones'!B107=6,"ERROR 2","N/A"),"CORRECT")</f>
        <v>CORRECT</v>
      </c>
    </row>
    <row r="108" spans="1:33">
      <c r="A108" s="85">
        <f>COUNTIFS('Prioritized Approach Milestones'!B108,"1",'Prioritized Approach Milestones'!C108,"yes")</f>
        <v>0</v>
      </c>
      <c r="B108" s="90">
        <f>COUNTIFS('Prioritized Approach Milestones'!B108,"2",'Prioritized Approach Milestones'!C108,"yes")</f>
        <v>0</v>
      </c>
      <c r="C108" s="86">
        <f>COUNTIFS('Prioritized Approach Milestones'!B108,"3",'Prioritized Approach Milestones'!C108,"yes")</f>
        <v>0</v>
      </c>
      <c r="D108" s="87">
        <f>COUNTIFS('Prioritized Approach Milestones'!B108,"4",'Prioritized Approach Milestones'!C108,"yes")</f>
        <v>0</v>
      </c>
      <c r="E108" s="88">
        <f>COUNTIFS('Prioritized Approach Milestones'!B108,"5",'Prioritized Approach Milestones'!C108,"yes")</f>
        <v>0</v>
      </c>
      <c r="F108" s="89">
        <f>COUNTIFS('Prioritized Approach Milestones'!B108,"6",'Prioritized Approach Milestones'!C108,"yes")</f>
        <v>0</v>
      </c>
      <c r="G108" s="274">
        <f t="shared" si="5"/>
        <v>0</v>
      </c>
      <c r="H108" s="172">
        <f>COUNTIFS('Prioritized Approach Milestones'!B108,"1",'Prioritized Approach Milestones'!C108,"N/A")</f>
        <v>0</v>
      </c>
      <c r="I108" s="172">
        <f>COUNTIFS('Prioritized Approach Milestones'!B108,"2",'Prioritized Approach Milestones'!C108,"N/A")</f>
        <v>0</v>
      </c>
      <c r="J108" s="172">
        <f>COUNTIFS('Prioritized Approach Milestones'!B108,"3",'Prioritized Approach Milestones'!C108,"N/A")</f>
        <v>0</v>
      </c>
      <c r="K108" s="172">
        <f>COUNTIFS('Prioritized Approach Milestones'!B108,"4",'Prioritized Approach Milestones'!C108,"N/A")</f>
        <v>0</v>
      </c>
      <c r="L108" s="172">
        <f>COUNTIFS('Prioritized Approach Milestones'!B108,"5",'Prioritized Approach Milestones'!C108,"N/A")</f>
        <v>0</v>
      </c>
      <c r="M108" s="172">
        <f>COUNTIFS('Prioritized Approach Milestones'!B108,"6",'Prioritized Approach Milestones'!C108,"N/A")</f>
        <v>0</v>
      </c>
      <c r="N108" s="260">
        <f t="shared" si="3"/>
        <v>0</v>
      </c>
      <c r="O108" s="279"/>
      <c r="P108" s="75" t="str">
        <f>IF('Prioritized Approach Milestones'!$B108=1,'Prioritized Approach Milestones'!$F108,"")</f>
        <v/>
      </c>
      <c r="Q108" s="75" t="str">
        <f>IF('Prioritized Approach Milestones'!$B108=2,'Prioritized Approach Milestones'!$F108,"")</f>
        <v/>
      </c>
      <c r="R108" s="75" t="str">
        <f>IF('Prioritized Approach Milestones'!$B108=3,'Prioritized Approach Milestones'!$F108,"")</f>
        <v/>
      </c>
      <c r="S108" s="75" t="str">
        <f>IF('Prioritized Approach Milestones'!$B108=4,'Prioritized Approach Milestones'!$F108,"")</f>
        <v/>
      </c>
      <c r="T108" s="75" t="str">
        <f>IF('Prioritized Approach Milestones'!$B108=5,'Prioritized Approach Milestones'!$F108,"")</f>
        <v/>
      </c>
      <c r="U108" s="76" t="str">
        <f>IF('Prioritized Approach Milestones'!$B108=6,'Prioritized Approach Milestones'!$F108,"")</f>
        <v/>
      </c>
      <c r="V108" s="77" t="str">
        <f>IF(AND('Prioritized Approach Milestones'!C108="Yes",'Prioritized Approach Milestones'!F108=""),"CORRECT",IF('Prioritized Approach Milestones'!C108="No","CORRECT",IF('Prioritized Approach Milestones'!B108=1,"ERROR 1","N/A")))</f>
        <v>N/A</v>
      </c>
      <c r="W108" s="77" t="str">
        <f>IF(AND('Prioritized Approach Milestones'!C108="Yes",'Prioritized Approach Milestones'!F108=""),"CORRECT",IF('Prioritized Approach Milestones'!C108="No","CORRECT",IF('Prioritized Approach Milestones'!B108=2,"ERROR 1","N/A")))</f>
        <v>N/A</v>
      </c>
      <c r="X108" s="77" t="str">
        <f>IF(AND('Prioritized Approach Milestones'!C108="Yes",'Prioritized Approach Milestones'!F108=""),"CORRECT",IF('Prioritized Approach Milestones'!C108="No","CORRECT",IF('Prioritized Approach Milestones'!B108=3,"ERROR 1","N/A")))</f>
        <v>N/A</v>
      </c>
      <c r="Y108" s="77" t="str">
        <f>IF(AND('Prioritized Approach Milestones'!C108="Yes",'Prioritized Approach Milestones'!F108=""),"CORRECT",IF('Prioritized Approach Milestones'!C108="No","CORRECT",IF('Prioritized Approach Milestones'!B108=4,"ERROR 1","N/A")))</f>
        <v>N/A</v>
      </c>
      <c r="Z108" s="77" t="str">
        <f>IF(AND('Prioritized Approach Milestones'!C108="Yes",'Prioritized Approach Milestones'!F108=""),"CORRECT",IF('Prioritized Approach Milestones'!C108="No","CORRECT",IF('Prioritized Approach Milestones'!B108=5,"ERROR 1","N/A")))</f>
        <v>N/A</v>
      </c>
      <c r="AA108" s="77" t="str">
        <f>IF(AND('Prioritized Approach Milestones'!C108="Yes",'Prioritized Approach Milestones'!F108=""),"CORRECT",IF('Prioritized Approach Milestones'!C108="No","CORRECT",IF('Prioritized Approach Milestones'!B108=6,"ERROR 1","N/A")))</f>
        <v>N/A</v>
      </c>
      <c r="AB108" s="69" t="str">
        <f>IF(AND('Prioritized Approach Milestones'!C108="No",'Prioritized Approach Milestones'!F108=""),IF('Prioritized Approach Milestones'!B108=1,"ERROR 2","N/A"),"CORRECT")</f>
        <v>CORRECT</v>
      </c>
      <c r="AC108" s="69" t="str">
        <f>IF(AND('Prioritized Approach Milestones'!C108="No",'Prioritized Approach Milestones'!F108=""),IF('Prioritized Approach Milestones'!B108=2,"ERROR 2","N/A"),"CORRECT")</f>
        <v>CORRECT</v>
      </c>
      <c r="AD108" s="69" t="str">
        <f>IF(AND('Prioritized Approach Milestones'!C108="No",'Prioritized Approach Milestones'!F108=""),IF('Prioritized Approach Milestones'!B108=3,"ERROR 2","N/A"),"CORRECT")</f>
        <v>CORRECT</v>
      </c>
      <c r="AE108" s="69" t="str">
        <f>IF(AND('Prioritized Approach Milestones'!C108="No",'Prioritized Approach Milestones'!F108=""),IF('Prioritized Approach Milestones'!B108=4,"ERROR 2","N/A"),"CORRECT")</f>
        <v>CORRECT</v>
      </c>
      <c r="AF108" s="69" t="str">
        <f>IF(AND('Prioritized Approach Milestones'!C108="No",'Prioritized Approach Milestones'!F108=""),IF('Prioritized Approach Milestones'!B108=5,"ERROR 2","N/A"),"CORRECT")</f>
        <v>CORRECT</v>
      </c>
      <c r="AG108" s="78" t="str">
        <f>IF(AND('Prioritized Approach Milestones'!C108="No",'Prioritized Approach Milestones'!F108=""),IF('Prioritized Approach Milestones'!B108=6,"ERROR 2","N/A"),"CORRECT")</f>
        <v>CORRECT</v>
      </c>
    </row>
    <row r="109" spans="1:33">
      <c r="A109" s="85">
        <f>COUNTIFS('Prioritized Approach Milestones'!B109,"1",'Prioritized Approach Milestones'!C109,"yes")</f>
        <v>0</v>
      </c>
      <c r="B109" s="90">
        <f>COUNTIFS('Prioritized Approach Milestones'!B109,"2",'Prioritized Approach Milestones'!C109,"yes")</f>
        <v>0</v>
      </c>
      <c r="C109" s="86">
        <f>COUNTIFS('Prioritized Approach Milestones'!B109,"3",'Prioritized Approach Milestones'!C109,"yes")</f>
        <v>0</v>
      </c>
      <c r="D109" s="87">
        <f>COUNTIFS('Prioritized Approach Milestones'!B109,"4",'Prioritized Approach Milestones'!C109,"yes")</f>
        <v>0</v>
      </c>
      <c r="E109" s="88">
        <f>COUNTIFS('Prioritized Approach Milestones'!B109,"5",'Prioritized Approach Milestones'!C109,"yes")</f>
        <v>0</v>
      </c>
      <c r="F109" s="89">
        <f>COUNTIFS('Prioritized Approach Milestones'!B109,"6",'Prioritized Approach Milestones'!C109,"yes")</f>
        <v>0</v>
      </c>
      <c r="G109" s="274">
        <f t="shared" si="5"/>
        <v>0</v>
      </c>
      <c r="H109" s="172">
        <f>COUNTIFS('Prioritized Approach Milestones'!B109,"1",'Prioritized Approach Milestones'!C109,"N/A")</f>
        <v>0</v>
      </c>
      <c r="I109" s="172">
        <f>COUNTIFS('Prioritized Approach Milestones'!B109,"2",'Prioritized Approach Milestones'!C109,"N/A")</f>
        <v>0</v>
      </c>
      <c r="J109" s="172">
        <f>COUNTIFS('Prioritized Approach Milestones'!B109,"3",'Prioritized Approach Milestones'!C109,"N/A")</f>
        <v>0</v>
      </c>
      <c r="K109" s="172">
        <f>COUNTIFS('Prioritized Approach Milestones'!B109,"4",'Prioritized Approach Milestones'!C109,"N/A")</f>
        <v>0</v>
      </c>
      <c r="L109" s="172">
        <f>COUNTIFS('Prioritized Approach Milestones'!B109,"5",'Prioritized Approach Milestones'!C109,"N/A")</f>
        <v>0</v>
      </c>
      <c r="M109" s="172">
        <f>COUNTIFS('Prioritized Approach Milestones'!B109,"6",'Prioritized Approach Milestones'!C109,"N/A")</f>
        <v>0</v>
      </c>
      <c r="N109" s="260">
        <f t="shared" si="3"/>
        <v>0</v>
      </c>
      <c r="O109" s="279"/>
      <c r="P109" s="75" t="str">
        <f>IF('Prioritized Approach Milestones'!$B109=1,'Prioritized Approach Milestones'!$F109,"")</f>
        <v/>
      </c>
      <c r="Q109" s="75" t="str">
        <f>IF('Prioritized Approach Milestones'!$B109=2,'Prioritized Approach Milestones'!$F109,"")</f>
        <v/>
      </c>
      <c r="R109" s="75" t="str">
        <f>IF('Prioritized Approach Milestones'!$B109=3,'Prioritized Approach Milestones'!$F109,"")</f>
        <v/>
      </c>
      <c r="S109" s="75">
        <f>IF('Prioritized Approach Milestones'!$B109=4,'Prioritized Approach Milestones'!$F109,"")</f>
        <v>0</v>
      </c>
      <c r="T109" s="75" t="str">
        <f>IF('Prioritized Approach Milestones'!$B109=5,'Prioritized Approach Milestones'!$F109,"")</f>
        <v/>
      </c>
      <c r="U109" s="76" t="str">
        <f>IF('Prioritized Approach Milestones'!$B109=6,'Prioritized Approach Milestones'!$F109,"")</f>
        <v/>
      </c>
      <c r="V109" s="77" t="str">
        <f>IF(AND('Prioritized Approach Milestones'!C109="Yes",'Prioritized Approach Milestones'!F109=""),"CORRECT",IF('Prioritized Approach Milestones'!C109="No","CORRECT",IF('Prioritized Approach Milestones'!B109=1,"ERROR 1","N/A")))</f>
        <v>N/A</v>
      </c>
      <c r="W109" s="77" t="str">
        <f>IF(AND('Prioritized Approach Milestones'!C109="Yes",'Prioritized Approach Milestones'!F109=""),"CORRECT",IF('Prioritized Approach Milestones'!C109="No","CORRECT",IF('Prioritized Approach Milestones'!B109=2,"ERROR 1","N/A")))</f>
        <v>N/A</v>
      </c>
      <c r="X109" s="77" t="str">
        <f>IF(AND('Prioritized Approach Milestones'!C109="Yes",'Prioritized Approach Milestones'!F109=""),"CORRECT",IF('Prioritized Approach Milestones'!C109="No","CORRECT",IF('Prioritized Approach Milestones'!B109=3,"ERROR 1","N/A")))</f>
        <v>N/A</v>
      </c>
      <c r="Y109" s="77" t="str">
        <f>IF(AND('Prioritized Approach Milestones'!C109="Yes",'Prioritized Approach Milestones'!F109=""),"CORRECT",IF('Prioritized Approach Milestones'!C109="No","CORRECT",IF('Prioritized Approach Milestones'!B109=4,"ERROR 1","N/A")))</f>
        <v>ERROR 1</v>
      </c>
      <c r="Z109" s="77" t="str">
        <f>IF(AND('Prioritized Approach Milestones'!C109="Yes",'Prioritized Approach Milestones'!F109=""),"CORRECT",IF('Prioritized Approach Milestones'!C109="No","CORRECT",IF('Prioritized Approach Milestones'!B109=5,"ERROR 1","N/A")))</f>
        <v>N/A</v>
      </c>
      <c r="AA109" s="77" t="str">
        <f>IF(AND('Prioritized Approach Milestones'!C109="Yes",'Prioritized Approach Milestones'!F109=""),"CORRECT",IF('Prioritized Approach Milestones'!C109="No","CORRECT",IF('Prioritized Approach Milestones'!B109=6,"ERROR 1","N/A")))</f>
        <v>N/A</v>
      </c>
      <c r="AB109" s="69" t="str">
        <f>IF(AND('Prioritized Approach Milestones'!C109="No",'Prioritized Approach Milestones'!F109=""),IF('Prioritized Approach Milestones'!B109=1,"ERROR 2","N/A"),"CORRECT")</f>
        <v>CORRECT</v>
      </c>
      <c r="AC109" s="69" t="str">
        <f>IF(AND('Prioritized Approach Milestones'!C109="No",'Prioritized Approach Milestones'!F109=""),IF('Prioritized Approach Milestones'!B109=2,"ERROR 2","N/A"),"CORRECT")</f>
        <v>CORRECT</v>
      </c>
      <c r="AD109" s="69" t="str">
        <f>IF(AND('Prioritized Approach Milestones'!C109="No",'Prioritized Approach Milestones'!F109=""),IF('Prioritized Approach Milestones'!B109=3,"ERROR 2","N/A"),"CORRECT")</f>
        <v>CORRECT</v>
      </c>
      <c r="AE109" s="69" t="str">
        <f>IF(AND('Prioritized Approach Milestones'!C109="No",'Prioritized Approach Milestones'!F109=""),IF('Prioritized Approach Milestones'!B109=4,"ERROR 2","N/A"),"CORRECT")</f>
        <v>CORRECT</v>
      </c>
      <c r="AF109" s="69" t="str">
        <f>IF(AND('Prioritized Approach Milestones'!C109="No",'Prioritized Approach Milestones'!F109=""),IF('Prioritized Approach Milestones'!B109=5,"ERROR 2","N/A"),"CORRECT")</f>
        <v>CORRECT</v>
      </c>
      <c r="AG109" s="78" t="str">
        <f>IF(AND('Prioritized Approach Milestones'!C109="No",'Prioritized Approach Milestones'!F109=""),IF('Prioritized Approach Milestones'!B109=6,"ERROR 2","N/A"),"CORRECT")</f>
        <v>CORRECT</v>
      </c>
    </row>
    <row r="110" spans="1:33">
      <c r="A110" s="85">
        <f>COUNTIFS('Prioritized Approach Milestones'!B110,"1",'Prioritized Approach Milestones'!C110,"yes")</f>
        <v>0</v>
      </c>
      <c r="B110" s="90">
        <f>COUNTIFS('Prioritized Approach Milestones'!B110,"2",'Prioritized Approach Milestones'!C110,"yes")</f>
        <v>0</v>
      </c>
      <c r="C110" s="86">
        <f>COUNTIFS('Prioritized Approach Milestones'!B110,"3",'Prioritized Approach Milestones'!C110,"yes")</f>
        <v>0</v>
      </c>
      <c r="D110" s="87">
        <f>COUNTIFS('Prioritized Approach Milestones'!B110,"4",'Prioritized Approach Milestones'!C110,"yes")</f>
        <v>0</v>
      </c>
      <c r="E110" s="88">
        <f>COUNTIFS('Prioritized Approach Milestones'!B110,"5",'Prioritized Approach Milestones'!C110,"yes")</f>
        <v>0</v>
      </c>
      <c r="F110" s="89">
        <f>COUNTIFS('Prioritized Approach Milestones'!B110,"6",'Prioritized Approach Milestones'!C110,"yes")</f>
        <v>0</v>
      </c>
      <c r="G110" s="274">
        <f t="shared" si="5"/>
        <v>0</v>
      </c>
      <c r="H110" s="172">
        <f>COUNTIFS('Prioritized Approach Milestones'!B110,"1",'Prioritized Approach Milestones'!C110,"N/A")</f>
        <v>0</v>
      </c>
      <c r="I110" s="172">
        <f>COUNTIFS('Prioritized Approach Milestones'!B110,"2",'Prioritized Approach Milestones'!C110,"N/A")</f>
        <v>0</v>
      </c>
      <c r="J110" s="172">
        <f>COUNTIFS('Prioritized Approach Milestones'!B110,"3",'Prioritized Approach Milestones'!C110,"N/A")</f>
        <v>0</v>
      </c>
      <c r="K110" s="172">
        <f>COUNTIFS('Prioritized Approach Milestones'!B110,"4",'Prioritized Approach Milestones'!C110,"N/A")</f>
        <v>0</v>
      </c>
      <c r="L110" s="172">
        <f>COUNTIFS('Prioritized Approach Milestones'!B110,"5",'Prioritized Approach Milestones'!C110,"N/A")</f>
        <v>0</v>
      </c>
      <c r="M110" s="172">
        <f>COUNTIFS('Prioritized Approach Milestones'!B110,"6",'Prioritized Approach Milestones'!C110,"N/A")</f>
        <v>0</v>
      </c>
      <c r="N110" s="260">
        <f t="shared" si="3"/>
        <v>0</v>
      </c>
      <c r="O110" s="279"/>
      <c r="P110" s="75" t="str">
        <f>IF('Prioritized Approach Milestones'!$B110=1,'Prioritized Approach Milestones'!$F110,"")</f>
        <v/>
      </c>
      <c r="Q110" s="75" t="str">
        <f>IF('Prioritized Approach Milestones'!$B110=2,'Prioritized Approach Milestones'!$F110,"")</f>
        <v/>
      </c>
      <c r="R110" s="75" t="str">
        <f>IF('Prioritized Approach Milestones'!$B110=3,'Prioritized Approach Milestones'!$F110,"")</f>
        <v/>
      </c>
      <c r="S110" s="75">
        <f>IF('Prioritized Approach Milestones'!$B110=4,'Prioritized Approach Milestones'!$F110,"")</f>
        <v>0</v>
      </c>
      <c r="T110" s="75" t="str">
        <f>IF('Prioritized Approach Milestones'!$B110=5,'Prioritized Approach Milestones'!$F110,"")</f>
        <v/>
      </c>
      <c r="U110" s="76" t="str">
        <f>IF('Prioritized Approach Milestones'!$B110=6,'Prioritized Approach Milestones'!$F110,"")</f>
        <v/>
      </c>
      <c r="V110" s="77" t="str">
        <f>IF(AND('Prioritized Approach Milestones'!C110="Yes",'Prioritized Approach Milestones'!F110=""),"CORRECT",IF('Prioritized Approach Milestones'!C110="No","CORRECT",IF('Prioritized Approach Milestones'!B110=1,"ERROR 1","N/A")))</f>
        <v>N/A</v>
      </c>
      <c r="W110" s="77" t="str">
        <f>IF(AND('Prioritized Approach Milestones'!C110="Yes",'Prioritized Approach Milestones'!F110=""),"CORRECT",IF('Prioritized Approach Milestones'!C110="No","CORRECT",IF('Prioritized Approach Milestones'!B110=2,"ERROR 1","N/A")))</f>
        <v>N/A</v>
      </c>
      <c r="X110" s="77" t="str">
        <f>IF(AND('Prioritized Approach Milestones'!C110="Yes",'Prioritized Approach Milestones'!F110=""),"CORRECT",IF('Prioritized Approach Milestones'!C110="No","CORRECT",IF('Prioritized Approach Milestones'!B110=3,"ERROR 1","N/A")))</f>
        <v>N/A</v>
      </c>
      <c r="Y110" s="77" t="str">
        <f>IF(AND('Prioritized Approach Milestones'!C110="Yes",'Prioritized Approach Milestones'!F110=""),"CORRECT",IF('Prioritized Approach Milestones'!C110="No","CORRECT",IF('Prioritized Approach Milestones'!B110=4,"ERROR 1","N/A")))</f>
        <v>ERROR 1</v>
      </c>
      <c r="Z110" s="77" t="str">
        <f>IF(AND('Prioritized Approach Milestones'!C110="Yes",'Prioritized Approach Milestones'!F110=""),"CORRECT",IF('Prioritized Approach Milestones'!C110="No","CORRECT",IF('Prioritized Approach Milestones'!B110=5,"ERROR 1","N/A")))</f>
        <v>N/A</v>
      </c>
      <c r="AA110" s="77" t="str">
        <f>IF(AND('Prioritized Approach Milestones'!C110="Yes",'Prioritized Approach Milestones'!F110=""),"CORRECT",IF('Prioritized Approach Milestones'!C110="No","CORRECT",IF('Prioritized Approach Milestones'!B110=6,"ERROR 1","N/A")))</f>
        <v>N/A</v>
      </c>
      <c r="AB110" s="69" t="str">
        <f>IF(AND('Prioritized Approach Milestones'!C110="No",'Prioritized Approach Milestones'!F110=""),IF('Prioritized Approach Milestones'!B110=1,"ERROR 2","N/A"),"CORRECT")</f>
        <v>CORRECT</v>
      </c>
      <c r="AC110" s="69" t="str">
        <f>IF(AND('Prioritized Approach Milestones'!C110="No",'Prioritized Approach Milestones'!F110=""),IF('Prioritized Approach Milestones'!B110=2,"ERROR 2","N/A"),"CORRECT")</f>
        <v>CORRECT</v>
      </c>
      <c r="AD110" s="69" t="str">
        <f>IF(AND('Prioritized Approach Milestones'!C110="No",'Prioritized Approach Milestones'!F110=""),IF('Prioritized Approach Milestones'!B110=3,"ERROR 2","N/A"),"CORRECT")</f>
        <v>CORRECT</v>
      </c>
      <c r="AE110" s="69" t="str">
        <f>IF(AND('Prioritized Approach Milestones'!C110="No",'Prioritized Approach Milestones'!F110=""),IF('Prioritized Approach Milestones'!B110=4,"ERROR 2","N/A"),"CORRECT")</f>
        <v>CORRECT</v>
      </c>
      <c r="AF110" s="69" t="str">
        <f>IF(AND('Prioritized Approach Milestones'!C110="No",'Prioritized Approach Milestones'!F110=""),IF('Prioritized Approach Milestones'!B110=5,"ERROR 2","N/A"),"CORRECT")</f>
        <v>CORRECT</v>
      </c>
      <c r="AG110" s="78" t="str">
        <f>IF(AND('Prioritized Approach Milestones'!C110="No",'Prioritized Approach Milestones'!F110=""),IF('Prioritized Approach Milestones'!B110=6,"ERROR 2","N/A"),"CORRECT")</f>
        <v>CORRECT</v>
      </c>
    </row>
    <row r="111" spans="1:33">
      <c r="A111" s="85">
        <f>COUNTIFS('Prioritized Approach Milestones'!B111,"1",'Prioritized Approach Milestones'!C111,"yes")</f>
        <v>0</v>
      </c>
      <c r="B111" s="90">
        <f>COUNTIFS('Prioritized Approach Milestones'!B111,"2",'Prioritized Approach Milestones'!C111,"yes")</f>
        <v>0</v>
      </c>
      <c r="C111" s="86">
        <f>COUNTIFS('Prioritized Approach Milestones'!B111,"3",'Prioritized Approach Milestones'!C111,"yes")</f>
        <v>0</v>
      </c>
      <c r="D111" s="87">
        <f>COUNTIFS('Prioritized Approach Milestones'!B111,"4",'Prioritized Approach Milestones'!C111,"yes")</f>
        <v>0</v>
      </c>
      <c r="E111" s="88">
        <f>COUNTIFS('Prioritized Approach Milestones'!B111,"5",'Prioritized Approach Milestones'!C111,"yes")</f>
        <v>0</v>
      </c>
      <c r="F111" s="89">
        <f>COUNTIFS('Prioritized Approach Milestones'!B111,"6",'Prioritized Approach Milestones'!C111,"yes")</f>
        <v>0</v>
      </c>
      <c r="G111" s="274">
        <f t="shared" si="5"/>
        <v>0</v>
      </c>
      <c r="H111" s="172">
        <f>COUNTIFS('Prioritized Approach Milestones'!B111,"1",'Prioritized Approach Milestones'!C111,"N/A")</f>
        <v>0</v>
      </c>
      <c r="I111" s="172">
        <f>COUNTIFS('Prioritized Approach Milestones'!B111,"2",'Prioritized Approach Milestones'!C111,"N/A")</f>
        <v>0</v>
      </c>
      <c r="J111" s="172">
        <f>COUNTIFS('Prioritized Approach Milestones'!B111,"3",'Prioritized Approach Milestones'!C111,"N/A")</f>
        <v>0</v>
      </c>
      <c r="K111" s="172">
        <f>COUNTIFS('Prioritized Approach Milestones'!B111,"4",'Prioritized Approach Milestones'!C111,"N/A")</f>
        <v>0</v>
      </c>
      <c r="L111" s="172">
        <f>COUNTIFS('Prioritized Approach Milestones'!B111,"5",'Prioritized Approach Milestones'!C111,"N/A")</f>
        <v>0</v>
      </c>
      <c r="M111" s="172">
        <f>COUNTIFS('Prioritized Approach Milestones'!B111,"6",'Prioritized Approach Milestones'!C111,"N/A")</f>
        <v>0</v>
      </c>
      <c r="N111" s="260">
        <f t="shared" si="3"/>
        <v>0</v>
      </c>
      <c r="O111" s="279"/>
      <c r="P111" s="75" t="str">
        <f>IF('Prioritized Approach Milestones'!$B111=1,'Prioritized Approach Milestones'!$F111,"")</f>
        <v/>
      </c>
      <c r="Q111" s="75" t="str">
        <f>IF('Prioritized Approach Milestones'!$B111=2,'Prioritized Approach Milestones'!$F111,"")</f>
        <v/>
      </c>
      <c r="R111" s="75" t="str">
        <f>IF('Prioritized Approach Milestones'!$B111=3,'Prioritized Approach Milestones'!$F111,"")</f>
        <v/>
      </c>
      <c r="S111" s="75">
        <f>IF('Prioritized Approach Milestones'!$B111=4,'Prioritized Approach Milestones'!$F111,"")</f>
        <v>0</v>
      </c>
      <c r="T111" s="75" t="str">
        <f>IF('Prioritized Approach Milestones'!$B111=5,'Prioritized Approach Milestones'!$F111,"")</f>
        <v/>
      </c>
      <c r="U111" s="76" t="str">
        <f>IF('Prioritized Approach Milestones'!$B111=6,'Prioritized Approach Milestones'!$F111,"")</f>
        <v/>
      </c>
      <c r="V111" s="77" t="str">
        <f>IF(AND('Prioritized Approach Milestones'!C111="Yes",'Prioritized Approach Milestones'!F111=""),"CORRECT",IF('Prioritized Approach Milestones'!C111="No","CORRECT",IF('Prioritized Approach Milestones'!B111=1,"ERROR 1","N/A")))</f>
        <v>N/A</v>
      </c>
      <c r="W111" s="77" t="str">
        <f>IF(AND('Prioritized Approach Milestones'!C111="Yes",'Prioritized Approach Milestones'!F111=""),"CORRECT",IF('Prioritized Approach Milestones'!C111="No","CORRECT",IF('Prioritized Approach Milestones'!B111=2,"ERROR 1","N/A")))</f>
        <v>N/A</v>
      </c>
      <c r="X111" s="77" t="str">
        <f>IF(AND('Prioritized Approach Milestones'!C111="Yes",'Prioritized Approach Milestones'!F111=""),"CORRECT",IF('Prioritized Approach Milestones'!C111="No","CORRECT",IF('Prioritized Approach Milestones'!B111=3,"ERROR 1","N/A")))</f>
        <v>N/A</v>
      </c>
      <c r="Y111" s="77" t="str">
        <f>IF(AND('Prioritized Approach Milestones'!C111="Yes",'Prioritized Approach Milestones'!F111=""),"CORRECT",IF('Prioritized Approach Milestones'!C111="No","CORRECT",IF('Prioritized Approach Milestones'!B111=4,"ERROR 1","N/A")))</f>
        <v>ERROR 1</v>
      </c>
      <c r="Z111" s="77" t="str">
        <f>IF(AND('Prioritized Approach Milestones'!C111="Yes",'Prioritized Approach Milestones'!F111=""),"CORRECT",IF('Prioritized Approach Milestones'!C111="No","CORRECT",IF('Prioritized Approach Milestones'!B111=5,"ERROR 1","N/A")))</f>
        <v>N/A</v>
      </c>
      <c r="AA111" s="77" t="str">
        <f>IF(AND('Prioritized Approach Milestones'!C111="Yes",'Prioritized Approach Milestones'!F111=""),"CORRECT",IF('Prioritized Approach Milestones'!C111="No","CORRECT",IF('Prioritized Approach Milestones'!B111=6,"ERROR 1","N/A")))</f>
        <v>N/A</v>
      </c>
      <c r="AB111" s="69" t="str">
        <f>IF(AND('Prioritized Approach Milestones'!C111="No",'Prioritized Approach Milestones'!F111=""),IF('Prioritized Approach Milestones'!B111=1,"ERROR 2","N/A"),"CORRECT")</f>
        <v>CORRECT</v>
      </c>
      <c r="AC111" s="69" t="str">
        <f>IF(AND('Prioritized Approach Milestones'!C111="No",'Prioritized Approach Milestones'!F111=""),IF('Prioritized Approach Milestones'!B111=2,"ERROR 2","N/A"),"CORRECT")</f>
        <v>CORRECT</v>
      </c>
      <c r="AD111" s="69" t="str">
        <f>IF(AND('Prioritized Approach Milestones'!C111="No",'Prioritized Approach Milestones'!F111=""),IF('Prioritized Approach Milestones'!B111=3,"ERROR 2","N/A"),"CORRECT")</f>
        <v>CORRECT</v>
      </c>
      <c r="AE111" s="69" t="str">
        <f>IF(AND('Prioritized Approach Milestones'!C111="No",'Prioritized Approach Milestones'!F111=""),IF('Prioritized Approach Milestones'!B111=4,"ERROR 2","N/A"),"CORRECT")</f>
        <v>CORRECT</v>
      </c>
      <c r="AF111" s="69" t="str">
        <f>IF(AND('Prioritized Approach Milestones'!C111="No",'Prioritized Approach Milestones'!F111=""),IF('Prioritized Approach Milestones'!B111=5,"ERROR 2","N/A"),"CORRECT")</f>
        <v>CORRECT</v>
      </c>
      <c r="AG111" s="78" t="str">
        <f>IF(AND('Prioritized Approach Milestones'!C111="No",'Prioritized Approach Milestones'!F111=""),IF('Prioritized Approach Milestones'!B111=6,"ERROR 2","N/A"),"CORRECT")</f>
        <v>CORRECT</v>
      </c>
    </row>
    <row r="112" spans="1:33">
      <c r="A112" s="85">
        <f>COUNTIFS('Prioritized Approach Milestones'!B112,"1",'Prioritized Approach Milestones'!C112,"yes")</f>
        <v>0</v>
      </c>
      <c r="B112" s="90">
        <f>COUNTIFS('Prioritized Approach Milestones'!B112,"2",'Prioritized Approach Milestones'!C112,"yes")</f>
        <v>0</v>
      </c>
      <c r="C112" s="86">
        <f>COUNTIFS('Prioritized Approach Milestones'!B112,"3",'Prioritized Approach Milestones'!C112,"yes")</f>
        <v>0</v>
      </c>
      <c r="D112" s="87">
        <f>COUNTIFS('Prioritized Approach Milestones'!B112,"4",'Prioritized Approach Milestones'!C112,"yes")</f>
        <v>0</v>
      </c>
      <c r="E112" s="88">
        <f>COUNTIFS('Prioritized Approach Milestones'!B112,"5",'Prioritized Approach Milestones'!C112,"yes")</f>
        <v>0</v>
      </c>
      <c r="F112" s="89">
        <f>COUNTIFS('Prioritized Approach Milestones'!B112,"6",'Prioritized Approach Milestones'!C112,"yes")</f>
        <v>0</v>
      </c>
      <c r="G112" s="274">
        <f t="shared" si="5"/>
        <v>0</v>
      </c>
      <c r="H112" s="172">
        <f>COUNTIFS('Prioritized Approach Milestones'!B112,"1",'Prioritized Approach Milestones'!C112,"N/A")</f>
        <v>0</v>
      </c>
      <c r="I112" s="172">
        <f>COUNTIFS('Prioritized Approach Milestones'!B112,"2",'Prioritized Approach Milestones'!C112,"N/A")</f>
        <v>0</v>
      </c>
      <c r="J112" s="172">
        <f>COUNTIFS('Prioritized Approach Milestones'!B112,"3",'Prioritized Approach Milestones'!C112,"N/A")</f>
        <v>0</v>
      </c>
      <c r="K112" s="172">
        <f>COUNTIFS('Prioritized Approach Milestones'!B112,"4",'Prioritized Approach Milestones'!C112,"N/A")</f>
        <v>0</v>
      </c>
      <c r="L112" s="172">
        <f>COUNTIFS('Prioritized Approach Milestones'!B112,"5",'Prioritized Approach Milestones'!C112,"N/A")</f>
        <v>0</v>
      </c>
      <c r="M112" s="172">
        <f>COUNTIFS('Prioritized Approach Milestones'!B112,"6",'Prioritized Approach Milestones'!C112,"N/A")</f>
        <v>0</v>
      </c>
      <c r="N112" s="260">
        <f t="shared" si="3"/>
        <v>0</v>
      </c>
      <c r="O112" s="279"/>
      <c r="P112" s="75" t="str">
        <f>IF('Prioritized Approach Milestones'!$B112=1,'Prioritized Approach Milestones'!$F112,"")</f>
        <v/>
      </c>
      <c r="Q112" s="75" t="str">
        <f>IF('Prioritized Approach Milestones'!$B112=2,'Prioritized Approach Milestones'!$F112,"")</f>
        <v/>
      </c>
      <c r="R112" s="75" t="str">
        <f>IF('Prioritized Approach Milestones'!$B112=3,'Prioritized Approach Milestones'!$F112,"")</f>
        <v/>
      </c>
      <c r="S112" s="75">
        <f>IF('Prioritized Approach Milestones'!$B112=4,'Prioritized Approach Milestones'!$F112,"")</f>
        <v>0</v>
      </c>
      <c r="T112" s="75" t="str">
        <f>IF('Prioritized Approach Milestones'!$B112=5,'Prioritized Approach Milestones'!$F112,"")</f>
        <v/>
      </c>
      <c r="U112" s="76" t="str">
        <f>IF('Prioritized Approach Milestones'!$B112=6,'Prioritized Approach Milestones'!$F112,"")</f>
        <v/>
      </c>
      <c r="V112" s="77" t="str">
        <f>IF(AND('Prioritized Approach Milestones'!C112="Yes",'Prioritized Approach Milestones'!F112=""),"CORRECT",IF('Prioritized Approach Milestones'!C112="No","CORRECT",IF('Prioritized Approach Milestones'!B112=1,"ERROR 1","N/A")))</f>
        <v>N/A</v>
      </c>
      <c r="W112" s="77" t="str">
        <f>IF(AND('Prioritized Approach Milestones'!C112="Yes",'Prioritized Approach Milestones'!F112=""),"CORRECT",IF('Prioritized Approach Milestones'!C112="No","CORRECT",IF('Prioritized Approach Milestones'!B112=2,"ERROR 1","N/A")))</f>
        <v>N/A</v>
      </c>
      <c r="X112" s="77" t="str">
        <f>IF(AND('Prioritized Approach Milestones'!C112="Yes",'Prioritized Approach Milestones'!F112=""),"CORRECT",IF('Prioritized Approach Milestones'!C112="No","CORRECT",IF('Prioritized Approach Milestones'!B112=3,"ERROR 1","N/A")))</f>
        <v>N/A</v>
      </c>
      <c r="Y112" s="77" t="str">
        <f>IF(AND('Prioritized Approach Milestones'!C112="Yes",'Prioritized Approach Milestones'!F112=""),"CORRECT",IF('Prioritized Approach Milestones'!C112="No","CORRECT",IF('Prioritized Approach Milestones'!B112=4,"ERROR 1","N/A")))</f>
        <v>ERROR 1</v>
      </c>
      <c r="Z112" s="77" t="str">
        <f>IF(AND('Prioritized Approach Milestones'!C112="Yes",'Prioritized Approach Milestones'!F112=""),"CORRECT",IF('Prioritized Approach Milestones'!C112="No","CORRECT",IF('Prioritized Approach Milestones'!B112=5,"ERROR 1","N/A")))</f>
        <v>N/A</v>
      </c>
      <c r="AA112" s="77" t="str">
        <f>IF(AND('Prioritized Approach Milestones'!C112="Yes",'Prioritized Approach Milestones'!F112=""),"CORRECT",IF('Prioritized Approach Milestones'!C112="No","CORRECT",IF('Prioritized Approach Milestones'!B112=6,"ERROR 1","N/A")))</f>
        <v>N/A</v>
      </c>
      <c r="AB112" s="69" t="str">
        <f>IF(AND('Prioritized Approach Milestones'!C112="No",'Prioritized Approach Milestones'!F112=""),IF('Prioritized Approach Milestones'!B112=1,"ERROR 2","N/A"),"CORRECT")</f>
        <v>CORRECT</v>
      </c>
      <c r="AC112" s="69" t="str">
        <f>IF(AND('Prioritized Approach Milestones'!C112="No",'Prioritized Approach Milestones'!F112=""),IF('Prioritized Approach Milestones'!B112=2,"ERROR 2","N/A"),"CORRECT")</f>
        <v>CORRECT</v>
      </c>
      <c r="AD112" s="69" t="str">
        <f>IF(AND('Prioritized Approach Milestones'!C112="No",'Prioritized Approach Milestones'!F112=""),IF('Prioritized Approach Milestones'!B112=3,"ERROR 2","N/A"),"CORRECT")</f>
        <v>CORRECT</v>
      </c>
      <c r="AE112" s="69" t="str">
        <f>IF(AND('Prioritized Approach Milestones'!C112="No",'Prioritized Approach Milestones'!F112=""),IF('Prioritized Approach Milestones'!B112=4,"ERROR 2","N/A"),"CORRECT")</f>
        <v>CORRECT</v>
      </c>
      <c r="AF112" s="69" t="str">
        <f>IF(AND('Prioritized Approach Milestones'!C112="No",'Prioritized Approach Milestones'!F112=""),IF('Prioritized Approach Milestones'!B112=5,"ERROR 2","N/A"),"CORRECT")</f>
        <v>CORRECT</v>
      </c>
      <c r="AG112" s="78" t="str">
        <f>IF(AND('Prioritized Approach Milestones'!C112="No",'Prioritized Approach Milestones'!F112=""),IF('Prioritized Approach Milestones'!B112=6,"ERROR 2","N/A"),"CORRECT")</f>
        <v>CORRECT</v>
      </c>
    </row>
    <row r="113" spans="1:33">
      <c r="A113" s="85">
        <f>COUNTIFS('Prioritized Approach Milestones'!B113,"1",'Prioritized Approach Milestones'!C113,"yes")</f>
        <v>0</v>
      </c>
      <c r="B113" s="90">
        <f>COUNTIFS('Prioritized Approach Milestones'!B113,"2",'Prioritized Approach Milestones'!C113,"yes")</f>
        <v>0</v>
      </c>
      <c r="C113" s="86">
        <f>COUNTIFS('Prioritized Approach Milestones'!B113,"3",'Prioritized Approach Milestones'!C113,"yes")</f>
        <v>0</v>
      </c>
      <c r="D113" s="87">
        <f>COUNTIFS('Prioritized Approach Milestones'!B113,"4",'Prioritized Approach Milestones'!C113,"yes")</f>
        <v>0</v>
      </c>
      <c r="E113" s="88">
        <f>COUNTIFS('Prioritized Approach Milestones'!B113,"5",'Prioritized Approach Milestones'!C113,"yes")</f>
        <v>0</v>
      </c>
      <c r="F113" s="89">
        <f>COUNTIFS('Prioritized Approach Milestones'!B113,"6",'Prioritized Approach Milestones'!C113,"yes")</f>
        <v>0</v>
      </c>
      <c r="G113" s="274">
        <f t="shared" si="5"/>
        <v>0</v>
      </c>
      <c r="H113" s="172">
        <f>COUNTIFS('Prioritized Approach Milestones'!B113,"1",'Prioritized Approach Milestones'!C113,"N/A")</f>
        <v>0</v>
      </c>
      <c r="I113" s="172">
        <f>COUNTIFS('Prioritized Approach Milestones'!B113,"2",'Prioritized Approach Milestones'!C113,"N/A")</f>
        <v>0</v>
      </c>
      <c r="J113" s="172">
        <f>COUNTIFS('Prioritized Approach Milestones'!B113,"3",'Prioritized Approach Milestones'!C113,"N/A")</f>
        <v>0</v>
      </c>
      <c r="K113" s="172">
        <f>COUNTIFS('Prioritized Approach Milestones'!B113,"4",'Prioritized Approach Milestones'!C113,"N/A")</f>
        <v>0</v>
      </c>
      <c r="L113" s="172">
        <f>COUNTIFS('Prioritized Approach Milestones'!B113,"5",'Prioritized Approach Milestones'!C113,"N/A")</f>
        <v>0</v>
      </c>
      <c r="M113" s="172">
        <f>COUNTIFS('Prioritized Approach Milestones'!B113,"6",'Prioritized Approach Milestones'!C113,"N/A")</f>
        <v>0</v>
      </c>
      <c r="N113" s="260">
        <f t="shared" si="3"/>
        <v>0</v>
      </c>
      <c r="O113" s="279"/>
      <c r="P113" s="75" t="str">
        <f>IF('Prioritized Approach Milestones'!$B113=1,'Prioritized Approach Milestones'!$F113,"")</f>
        <v/>
      </c>
      <c r="Q113" s="75" t="str">
        <f>IF('Prioritized Approach Milestones'!$B113=2,'Prioritized Approach Milestones'!$F113,"")</f>
        <v/>
      </c>
      <c r="R113" s="75" t="str">
        <f>IF('Prioritized Approach Milestones'!$B113=3,'Prioritized Approach Milestones'!$F113,"")</f>
        <v/>
      </c>
      <c r="S113" s="75" t="str">
        <f>IF('Prioritized Approach Milestones'!$B113=4,'Prioritized Approach Milestones'!$F113,"")</f>
        <v/>
      </c>
      <c r="T113" s="75" t="str">
        <f>IF('Prioritized Approach Milestones'!$B113=5,'Prioritized Approach Milestones'!$F113,"")</f>
        <v/>
      </c>
      <c r="U113" s="76" t="str">
        <f>IF('Prioritized Approach Milestones'!$B113=6,'Prioritized Approach Milestones'!$F113,"")</f>
        <v/>
      </c>
      <c r="V113" s="77" t="str">
        <f>IF(AND('Prioritized Approach Milestones'!C113="Yes",'Prioritized Approach Milestones'!F113=""),"CORRECT",IF('Prioritized Approach Milestones'!C113="No","CORRECT",IF('Prioritized Approach Milestones'!B113=1,"ERROR 1","N/A")))</f>
        <v>N/A</v>
      </c>
      <c r="W113" s="77" t="str">
        <f>IF(AND('Prioritized Approach Milestones'!C113="Yes",'Prioritized Approach Milestones'!F113=""),"CORRECT",IF('Prioritized Approach Milestones'!C113="No","CORRECT",IF('Prioritized Approach Milestones'!B113=2,"ERROR 1","N/A")))</f>
        <v>N/A</v>
      </c>
      <c r="X113" s="77" t="str">
        <f>IF(AND('Prioritized Approach Milestones'!C113="Yes",'Prioritized Approach Milestones'!F113=""),"CORRECT",IF('Prioritized Approach Milestones'!C113="No","CORRECT",IF('Prioritized Approach Milestones'!B113=3,"ERROR 1","N/A")))</f>
        <v>N/A</v>
      </c>
      <c r="Y113" s="77" t="str">
        <f>IF(AND('Prioritized Approach Milestones'!C113="Yes",'Prioritized Approach Milestones'!F113=""),"CORRECT",IF('Prioritized Approach Milestones'!C113="No","CORRECT",IF('Prioritized Approach Milestones'!B113=4,"ERROR 1","N/A")))</f>
        <v>N/A</v>
      </c>
      <c r="Z113" s="77" t="str">
        <f>IF(AND('Prioritized Approach Milestones'!C113="Yes",'Prioritized Approach Milestones'!F113=""),"CORRECT",IF('Prioritized Approach Milestones'!C113="No","CORRECT",IF('Prioritized Approach Milestones'!B113=5,"ERROR 1","N/A")))</f>
        <v>N/A</v>
      </c>
      <c r="AA113" s="77" t="str">
        <f>IF(AND('Prioritized Approach Milestones'!C113="Yes",'Prioritized Approach Milestones'!F113=""),"CORRECT",IF('Prioritized Approach Milestones'!C113="No","CORRECT",IF('Prioritized Approach Milestones'!B113=6,"ERROR 1","N/A")))</f>
        <v>N/A</v>
      </c>
      <c r="AB113" s="69" t="str">
        <f>IF(AND('Prioritized Approach Milestones'!C113="No",'Prioritized Approach Milestones'!F113=""),IF('Prioritized Approach Milestones'!B113=1,"ERROR 2","N/A"),"CORRECT")</f>
        <v>CORRECT</v>
      </c>
      <c r="AC113" s="69" t="str">
        <f>IF(AND('Prioritized Approach Milestones'!C113="No",'Prioritized Approach Milestones'!F113=""),IF('Prioritized Approach Milestones'!B113=2,"ERROR 2","N/A"),"CORRECT")</f>
        <v>CORRECT</v>
      </c>
      <c r="AD113" s="69" t="str">
        <f>IF(AND('Prioritized Approach Milestones'!C113="No",'Prioritized Approach Milestones'!F113=""),IF('Prioritized Approach Milestones'!B113=3,"ERROR 2","N/A"),"CORRECT")</f>
        <v>CORRECT</v>
      </c>
      <c r="AE113" s="69" t="str">
        <f>IF(AND('Prioritized Approach Milestones'!C113="No",'Prioritized Approach Milestones'!F113=""),IF('Prioritized Approach Milestones'!B113=4,"ERROR 2","N/A"),"CORRECT")</f>
        <v>CORRECT</v>
      </c>
      <c r="AF113" s="69" t="str">
        <f>IF(AND('Prioritized Approach Milestones'!C113="No",'Prioritized Approach Milestones'!F113=""),IF('Prioritized Approach Milestones'!B113=5,"ERROR 2","N/A"),"CORRECT")</f>
        <v>CORRECT</v>
      </c>
      <c r="AG113" s="78" t="str">
        <f>IF(AND('Prioritized Approach Milestones'!C113="No",'Prioritized Approach Milestones'!F113=""),IF('Prioritized Approach Milestones'!B113=6,"ERROR 2","N/A"),"CORRECT")</f>
        <v>CORRECT</v>
      </c>
    </row>
    <row r="114" spans="1:33">
      <c r="A114" s="85">
        <f>COUNTIFS('Prioritized Approach Milestones'!B114,"1",'Prioritized Approach Milestones'!C114,"yes")</f>
        <v>0</v>
      </c>
      <c r="B114" s="90">
        <f>COUNTIFS('Prioritized Approach Milestones'!B114,"2",'Prioritized Approach Milestones'!C114,"yes")</f>
        <v>0</v>
      </c>
      <c r="C114" s="86">
        <f>COUNTIFS('Prioritized Approach Milestones'!B114,"3",'Prioritized Approach Milestones'!C114,"yes")</f>
        <v>0</v>
      </c>
      <c r="D114" s="87">
        <f>COUNTIFS('Prioritized Approach Milestones'!B114,"4",'Prioritized Approach Milestones'!C114,"yes")</f>
        <v>0</v>
      </c>
      <c r="E114" s="88">
        <f>COUNTIFS('Prioritized Approach Milestones'!B114,"5",'Prioritized Approach Milestones'!C114,"yes")</f>
        <v>0</v>
      </c>
      <c r="F114" s="89">
        <f>COUNTIFS('Prioritized Approach Milestones'!B114,"6",'Prioritized Approach Milestones'!C114,"yes")</f>
        <v>0</v>
      </c>
      <c r="G114" s="274">
        <f t="shared" si="5"/>
        <v>0</v>
      </c>
      <c r="H114" s="172">
        <f>COUNTIFS('Prioritized Approach Milestones'!B114,"1",'Prioritized Approach Milestones'!C114,"N/A")</f>
        <v>0</v>
      </c>
      <c r="I114" s="172">
        <f>COUNTIFS('Prioritized Approach Milestones'!B114,"2",'Prioritized Approach Milestones'!C114,"N/A")</f>
        <v>0</v>
      </c>
      <c r="J114" s="172">
        <f>COUNTIFS('Prioritized Approach Milestones'!B114,"3",'Prioritized Approach Milestones'!C114,"N/A")</f>
        <v>0</v>
      </c>
      <c r="K114" s="172">
        <f>COUNTIFS('Prioritized Approach Milestones'!B114,"4",'Prioritized Approach Milestones'!C114,"N/A")</f>
        <v>0</v>
      </c>
      <c r="L114" s="172">
        <f>COUNTIFS('Prioritized Approach Milestones'!B114,"5",'Prioritized Approach Milestones'!C114,"N/A")</f>
        <v>0</v>
      </c>
      <c r="M114" s="172">
        <f>COUNTIFS('Prioritized Approach Milestones'!B114,"6",'Prioritized Approach Milestones'!C114,"N/A")</f>
        <v>0</v>
      </c>
      <c r="N114" s="260">
        <f t="shared" si="3"/>
        <v>0</v>
      </c>
      <c r="O114" s="279"/>
      <c r="P114" s="75" t="str">
        <f>IF('Prioritized Approach Milestones'!$B114=1,'Prioritized Approach Milestones'!$F114,"")</f>
        <v/>
      </c>
      <c r="Q114" s="75" t="str">
        <f>IF('Prioritized Approach Milestones'!$B114=2,'Prioritized Approach Milestones'!$F114,"")</f>
        <v/>
      </c>
      <c r="R114" s="75" t="str">
        <f>IF('Prioritized Approach Milestones'!$B114=3,'Prioritized Approach Milestones'!$F114,"")</f>
        <v/>
      </c>
      <c r="S114" s="75">
        <f>IF('Prioritized Approach Milestones'!$B114=4,'Prioritized Approach Milestones'!$F114,"")</f>
        <v>0</v>
      </c>
      <c r="T114" s="75" t="str">
        <f>IF('Prioritized Approach Milestones'!$B114=5,'Prioritized Approach Milestones'!$F114,"")</f>
        <v/>
      </c>
      <c r="U114" s="76" t="str">
        <f>IF('Prioritized Approach Milestones'!$B114=6,'Prioritized Approach Milestones'!$F114,"")</f>
        <v/>
      </c>
      <c r="V114" s="77" t="str">
        <f>IF(AND('Prioritized Approach Milestones'!C114="Yes",'Prioritized Approach Milestones'!F114=""),"CORRECT",IF('Prioritized Approach Milestones'!C114="No","CORRECT",IF('Prioritized Approach Milestones'!B114=1,"ERROR 1","N/A")))</f>
        <v>N/A</v>
      </c>
      <c r="W114" s="77" t="str">
        <f>IF(AND('Prioritized Approach Milestones'!C114="Yes",'Prioritized Approach Milestones'!F114=""),"CORRECT",IF('Prioritized Approach Milestones'!C114="No","CORRECT",IF('Prioritized Approach Milestones'!B114=2,"ERROR 1","N/A")))</f>
        <v>N/A</v>
      </c>
      <c r="X114" s="77" t="str">
        <f>IF(AND('Prioritized Approach Milestones'!C114="Yes",'Prioritized Approach Milestones'!F114=""),"CORRECT",IF('Prioritized Approach Milestones'!C114="No","CORRECT",IF('Prioritized Approach Milestones'!B114=3,"ERROR 1","N/A")))</f>
        <v>N/A</v>
      </c>
      <c r="Y114" s="77" t="str">
        <f>IF(AND('Prioritized Approach Milestones'!C114="Yes",'Prioritized Approach Milestones'!F114=""),"CORRECT",IF('Prioritized Approach Milestones'!C114="No","CORRECT",IF('Prioritized Approach Milestones'!B114=4,"ERROR 1","N/A")))</f>
        <v>ERROR 1</v>
      </c>
      <c r="Z114" s="77" t="str">
        <f>IF(AND('Prioritized Approach Milestones'!C114="Yes",'Prioritized Approach Milestones'!F114=""),"CORRECT",IF('Prioritized Approach Milestones'!C114="No","CORRECT",IF('Prioritized Approach Milestones'!B114=5,"ERROR 1","N/A")))</f>
        <v>N/A</v>
      </c>
      <c r="AA114" s="77" t="str">
        <f>IF(AND('Prioritized Approach Milestones'!C114="Yes",'Prioritized Approach Milestones'!F114=""),"CORRECT",IF('Prioritized Approach Milestones'!C114="No","CORRECT",IF('Prioritized Approach Milestones'!B114=6,"ERROR 1","N/A")))</f>
        <v>N/A</v>
      </c>
      <c r="AB114" s="69" t="str">
        <f>IF(AND('Prioritized Approach Milestones'!C114="No",'Prioritized Approach Milestones'!F114=""),IF('Prioritized Approach Milestones'!B114=1,"ERROR 2","N/A"),"CORRECT")</f>
        <v>CORRECT</v>
      </c>
      <c r="AC114" s="69" t="str">
        <f>IF(AND('Prioritized Approach Milestones'!C114="No",'Prioritized Approach Milestones'!F114=""),IF('Prioritized Approach Milestones'!B114=2,"ERROR 2","N/A"),"CORRECT")</f>
        <v>CORRECT</v>
      </c>
      <c r="AD114" s="69" t="str">
        <f>IF(AND('Prioritized Approach Milestones'!C114="No",'Prioritized Approach Milestones'!F114=""),IF('Prioritized Approach Milestones'!B114=3,"ERROR 2","N/A"),"CORRECT")</f>
        <v>CORRECT</v>
      </c>
      <c r="AE114" s="69" t="str">
        <f>IF(AND('Prioritized Approach Milestones'!C114="No",'Prioritized Approach Milestones'!F114=""),IF('Prioritized Approach Milestones'!B114=4,"ERROR 2","N/A"),"CORRECT")</f>
        <v>CORRECT</v>
      </c>
      <c r="AF114" s="69" t="str">
        <f>IF(AND('Prioritized Approach Milestones'!C114="No",'Prioritized Approach Milestones'!F114=""),IF('Prioritized Approach Milestones'!B114=5,"ERROR 2","N/A"),"CORRECT")</f>
        <v>CORRECT</v>
      </c>
      <c r="AG114" s="78" t="str">
        <f>IF(AND('Prioritized Approach Milestones'!C114="No",'Prioritized Approach Milestones'!F114=""),IF('Prioritized Approach Milestones'!B114=6,"ERROR 2","N/A"),"CORRECT")</f>
        <v>CORRECT</v>
      </c>
    </row>
    <row r="115" spans="1:33">
      <c r="A115" s="85">
        <f>COUNTIFS('Prioritized Approach Milestones'!B115,"1",'Prioritized Approach Milestones'!C115,"yes")</f>
        <v>0</v>
      </c>
      <c r="B115" s="90">
        <f>COUNTIFS('Prioritized Approach Milestones'!B115,"2",'Prioritized Approach Milestones'!C115,"yes")</f>
        <v>0</v>
      </c>
      <c r="C115" s="86">
        <f>COUNTIFS('Prioritized Approach Milestones'!B115,"3",'Prioritized Approach Milestones'!C115,"yes")</f>
        <v>0</v>
      </c>
      <c r="D115" s="87">
        <f>COUNTIFS('Prioritized Approach Milestones'!B115,"4",'Prioritized Approach Milestones'!C115,"yes")</f>
        <v>0</v>
      </c>
      <c r="E115" s="88">
        <f>COUNTIFS('Prioritized Approach Milestones'!B115,"5",'Prioritized Approach Milestones'!C115,"yes")</f>
        <v>0</v>
      </c>
      <c r="F115" s="89">
        <f>COUNTIFS('Prioritized Approach Milestones'!B115,"6",'Prioritized Approach Milestones'!C115,"yes")</f>
        <v>0</v>
      </c>
      <c r="G115" s="274">
        <f t="shared" si="5"/>
        <v>0</v>
      </c>
      <c r="H115" s="172">
        <f>COUNTIFS('Prioritized Approach Milestones'!B115,"1",'Prioritized Approach Milestones'!C115,"N/A")</f>
        <v>0</v>
      </c>
      <c r="I115" s="172">
        <f>COUNTIFS('Prioritized Approach Milestones'!B115,"2",'Prioritized Approach Milestones'!C115,"N/A")</f>
        <v>0</v>
      </c>
      <c r="J115" s="172">
        <f>COUNTIFS('Prioritized Approach Milestones'!B115,"3",'Prioritized Approach Milestones'!C115,"N/A")</f>
        <v>0</v>
      </c>
      <c r="K115" s="172">
        <f>COUNTIFS('Prioritized Approach Milestones'!B115,"4",'Prioritized Approach Milestones'!C115,"N/A")</f>
        <v>0</v>
      </c>
      <c r="L115" s="172">
        <f>COUNTIFS('Prioritized Approach Milestones'!B115,"5",'Prioritized Approach Milestones'!C115,"N/A")</f>
        <v>0</v>
      </c>
      <c r="M115" s="172">
        <f>COUNTIFS('Prioritized Approach Milestones'!B115,"6",'Prioritized Approach Milestones'!C115,"N/A")</f>
        <v>0</v>
      </c>
      <c r="N115" s="260">
        <f t="shared" si="3"/>
        <v>0</v>
      </c>
      <c r="O115" s="279"/>
      <c r="P115" s="75" t="str">
        <f>IF('Prioritized Approach Milestones'!$B115=1,'Prioritized Approach Milestones'!$F115,"")</f>
        <v/>
      </c>
      <c r="Q115" s="75" t="str">
        <f>IF('Prioritized Approach Milestones'!$B115=2,'Prioritized Approach Milestones'!$F115,"")</f>
        <v/>
      </c>
      <c r="R115" s="75" t="str">
        <f>IF('Prioritized Approach Milestones'!$B115=3,'Prioritized Approach Milestones'!$F115,"")</f>
        <v/>
      </c>
      <c r="S115" s="75">
        <f>IF('Prioritized Approach Milestones'!$B115=4,'Prioritized Approach Milestones'!$F115,"")</f>
        <v>0</v>
      </c>
      <c r="T115" s="75" t="str">
        <f>IF('Prioritized Approach Milestones'!$B115=5,'Prioritized Approach Milestones'!$F115,"")</f>
        <v/>
      </c>
      <c r="U115" s="76" t="str">
        <f>IF('Prioritized Approach Milestones'!$B115=6,'Prioritized Approach Milestones'!$F115,"")</f>
        <v/>
      </c>
      <c r="V115" s="77" t="str">
        <f>IF(AND('Prioritized Approach Milestones'!C115="Yes",'Prioritized Approach Milestones'!F115=""),"CORRECT",IF('Prioritized Approach Milestones'!C115="No","CORRECT",IF('Prioritized Approach Milestones'!B115=1,"ERROR 1","N/A")))</f>
        <v>N/A</v>
      </c>
      <c r="W115" s="77" t="str">
        <f>IF(AND('Prioritized Approach Milestones'!C115="Yes",'Prioritized Approach Milestones'!F115=""),"CORRECT",IF('Prioritized Approach Milestones'!C115="No","CORRECT",IF('Prioritized Approach Milestones'!B115=2,"ERROR 1","N/A")))</f>
        <v>N/A</v>
      </c>
      <c r="X115" s="77" t="str">
        <f>IF(AND('Prioritized Approach Milestones'!C115="Yes",'Prioritized Approach Milestones'!F115=""),"CORRECT",IF('Prioritized Approach Milestones'!C115="No","CORRECT",IF('Prioritized Approach Milestones'!B115=3,"ERROR 1","N/A")))</f>
        <v>N/A</v>
      </c>
      <c r="Y115" s="77" t="str">
        <f>IF(AND('Prioritized Approach Milestones'!C115="Yes",'Prioritized Approach Milestones'!F115=""),"CORRECT",IF('Prioritized Approach Milestones'!C115="No","CORRECT",IF('Prioritized Approach Milestones'!B115=4,"ERROR 1","N/A")))</f>
        <v>ERROR 1</v>
      </c>
      <c r="Z115" s="77" t="str">
        <f>IF(AND('Prioritized Approach Milestones'!C115="Yes",'Prioritized Approach Milestones'!F115=""),"CORRECT",IF('Prioritized Approach Milestones'!C115="No","CORRECT",IF('Prioritized Approach Milestones'!B115=5,"ERROR 1","N/A")))</f>
        <v>N/A</v>
      </c>
      <c r="AA115" s="77" t="str">
        <f>IF(AND('Prioritized Approach Milestones'!C115="Yes",'Prioritized Approach Milestones'!F115=""),"CORRECT",IF('Prioritized Approach Milestones'!C115="No","CORRECT",IF('Prioritized Approach Milestones'!B115=6,"ERROR 1","N/A")))</f>
        <v>N/A</v>
      </c>
      <c r="AB115" s="69" t="str">
        <f>IF(AND('Prioritized Approach Milestones'!C115="No",'Prioritized Approach Milestones'!F115=""),IF('Prioritized Approach Milestones'!B115=1,"ERROR 2","N/A"),"CORRECT")</f>
        <v>CORRECT</v>
      </c>
      <c r="AC115" s="69" t="str">
        <f>IF(AND('Prioritized Approach Milestones'!C115="No",'Prioritized Approach Milestones'!F115=""),IF('Prioritized Approach Milestones'!B115=2,"ERROR 2","N/A"),"CORRECT")</f>
        <v>CORRECT</v>
      </c>
      <c r="AD115" s="69" t="str">
        <f>IF(AND('Prioritized Approach Milestones'!C115="No",'Prioritized Approach Milestones'!F115=""),IF('Prioritized Approach Milestones'!B115=3,"ERROR 2","N/A"),"CORRECT")</f>
        <v>CORRECT</v>
      </c>
      <c r="AE115" s="69" t="str">
        <f>IF(AND('Prioritized Approach Milestones'!C115="No",'Prioritized Approach Milestones'!F115=""),IF('Prioritized Approach Milestones'!B115=4,"ERROR 2","N/A"),"CORRECT")</f>
        <v>CORRECT</v>
      </c>
      <c r="AF115" s="69" t="str">
        <f>IF(AND('Prioritized Approach Milestones'!C115="No",'Prioritized Approach Milestones'!F115=""),IF('Prioritized Approach Milestones'!B115=5,"ERROR 2","N/A"),"CORRECT")</f>
        <v>CORRECT</v>
      </c>
      <c r="AG115" s="78" t="str">
        <f>IF(AND('Prioritized Approach Milestones'!C115="No",'Prioritized Approach Milestones'!F115=""),IF('Prioritized Approach Milestones'!B115=6,"ERROR 2","N/A"),"CORRECT")</f>
        <v>CORRECT</v>
      </c>
    </row>
    <row r="116" spans="1:33">
      <c r="A116" s="85">
        <f>COUNTIFS('Prioritized Approach Milestones'!B116,"1",'Prioritized Approach Milestones'!C116,"yes")</f>
        <v>0</v>
      </c>
      <c r="B116" s="90">
        <f>COUNTIFS('Prioritized Approach Milestones'!B116,"2",'Prioritized Approach Milestones'!C116,"yes")</f>
        <v>0</v>
      </c>
      <c r="C116" s="86">
        <f>COUNTIFS('Prioritized Approach Milestones'!B116,"3",'Prioritized Approach Milestones'!C116,"yes")</f>
        <v>0</v>
      </c>
      <c r="D116" s="87">
        <f>COUNTIFS('Prioritized Approach Milestones'!B116,"4",'Prioritized Approach Milestones'!C116,"yes")</f>
        <v>0</v>
      </c>
      <c r="E116" s="88">
        <f>COUNTIFS('Prioritized Approach Milestones'!B116,"5",'Prioritized Approach Milestones'!C116,"yes")</f>
        <v>0</v>
      </c>
      <c r="F116" s="89">
        <f>COUNTIFS('Prioritized Approach Milestones'!B116,"6",'Prioritized Approach Milestones'!C116,"yes")</f>
        <v>0</v>
      </c>
      <c r="G116" s="274">
        <f t="shared" si="5"/>
        <v>0</v>
      </c>
      <c r="H116" s="172">
        <f>COUNTIFS('Prioritized Approach Milestones'!B116,"1",'Prioritized Approach Milestones'!C116,"N/A")</f>
        <v>0</v>
      </c>
      <c r="I116" s="172">
        <f>COUNTIFS('Prioritized Approach Milestones'!B116,"2",'Prioritized Approach Milestones'!C116,"N/A")</f>
        <v>0</v>
      </c>
      <c r="J116" s="172">
        <f>COUNTIFS('Prioritized Approach Milestones'!B116,"3",'Prioritized Approach Milestones'!C116,"N/A")</f>
        <v>0</v>
      </c>
      <c r="K116" s="172">
        <f>COUNTIFS('Prioritized Approach Milestones'!B116,"4",'Prioritized Approach Milestones'!C116,"N/A")</f>
        <v>0</v>
      </c>
      <c r="L116" s="172">
        <f>COUNTIFS('Prioritized Approach Milestones'!B116,"5",'Prioritized Approach Milestones'!C116,"N/A")</f>
        <v>0</v>
      </c>
      <c r="M116" s="172">
        <f>COUNTIFS('Prioritized Approach Milestones'!B116,"6",'Prioritized Approach Milestones'!C116,"N/A")</f>
        <v>0</v>
      </c>
      <c r="N116" s="260">
        <f t="shared" si="3"/>
        <v>0</v>
      </c>
      <c r="O116" s="279"/>
      <c r="P116" s="75" t="str">
        <f>IF('Prioritized Approach Milestones'!$B116=1,'Prioritized Approach Milestones'!$F116,"")</f>
        <v/>
      </c>
      <c r="Q116" s="75" t="str">
        <f>IF('Prioritized Approach Milestones'!$B116=2,'Prioritized Approach Milestones'!$F116,"")</f>
        <v/>
      </c>
      <c r="R116" s="75" t="str">
        <f>IF('Prioritized Approach Milestones'!$B116=3,'Prioritized Approach Milestones'!$F116,"")</f>
        <v/>
      </c>
      <c r="S116" s="75">
        <f>IF('Prioritized Approach Milestones'!$B116=4,'Prioritized Approach Milestones'!$F116,"")</f>
        <v>0</v>
      </c>
      <c r="T116" s="75" t="str">
        <f>IF('Prioritized Approach Milestones'!$B116=5,'Prioritized Approach Milestones'!$F116,"")</f>
        <v/>
      </c>
      <c r="U116" s="76" t="str">
        <f>IF('Prioritized Approach Milestones'!$B116=6,'Prioritized Approach Milestones'!$F116,"")</f>
        <v/>
      </c>
      <c r="V116" s="77" t="str">
        <f>IF(AND('Prioritized Approach Milestones'!C116="Yes",'Prioritized Approach Milestones'!F116=""),"CORRECT",IF('Prioritized Approach Milestones'!C116="No","CORRECT",IF('Prioritized Approach Milestones'!B116=1,"ERROR 1","N/A")))</f>
        <v>N/A</v>
      </c>
      <c r="W116" s="77" t="str">
        <f>IF(AND('Prioritized Approach Milestones'!C116="Yes",'Prioritized Approach Milestones'!F116=""),"CORRECT",IF('Prioritized Approach Milestones'!C116="No","CORRECT",IF('Prioritized Approach Milestones'!B116=2,"ERROR 1","N/A")))</f>
        <v>N/A</v>
      </c>
      <c r="X116" s="77" t="str">
        <f>IF(AND('Prioritized Approach Milestones'!C116="Yes",'Prioritized Approach Milestones'!F116=""),"CORRECT",IF('Prioritized Approach Milestones'!C116="No","CORRECT",IF('Prioritized Approach Milestones'!B116=3,"ERROR 1","N/A")))</f>
        <v>N/A</v>
      </c>
      <c r="Y116" s="77" t="str">
        <f>IF(AND('Prioritized Approach Milestones'!C116="Yes",'Prioritized Approach Milestones'!F116=""),"CORRECT",IF('Prioritized Approach Milestones'!C116="No","CORRECT",IF('Prioritized Approach Milestones'!B116=4,"ERROR 1","N/A")))</f>
        <v>ERROR 1</v>
      </c>
      <c r="Z116" s="77" t="str">
        <f>IF(AND('Prioritized Approach Milestones'!C116="Yes",'Prioritized Approach Milestones'!F116=""),"CORRECT",IF('Prioritized Approach Milestones'!C116="No","CORRECT",IF('Prioritized Approach Milestones'!B116=5,"ERROR 1","N/A")))</f>
        <v>N/A</v>
      </c>
      <c r="AA116" s="77" t="str">
        <f>IF(AND('Prioritized Approach Milestones'!C116="Yes",'Prioritized Approach Milestones'!F116=""),"CORRECT",IF('Prioritized Approach Milestones'!C116="No","CORRECT",IF('Prioritized Approach Milestones'!B116=6,"ERROR 1","N/A")))</f>
        <v>N/A</v>
      </c>
      <c r="AB116" s="69" t="str">
        <f>IF(AND('Prioritized Approach Milestones'!C116="No",'Prioritized Approach Milestones'!F116=""),IF('Prioritized Approach Milestones'!B116=1,"ERROR 2","N/A"),"CORRECT")</f>
        <v>CORRECT</v>
      </c>
      <c r="AC116" s="69" t="str">
        <f>IF(AND('Prioritized Approach Milestones'!C116="No",'Prioritized Approach Milestones'!F116=""),IF('Prioritized Approach Milestones'!B116=2,"ERROR 2","N/A"),"CORRECT")</f>
        <v>CORRECT</v>
      </c>
      <c r="AD116" s="69" t="str">
        <f>IF(AND('Prioritized Approach Milestones'!C116="No",'Prioritized Approach Milestones'!F116=""),IF('Prioritized Approach Milestones'!B116=3,"ERROR 2","N/A"),"CORRECT")</f>
        <v>CORRECT</v>
      </c>
      <c r="AE116" s="69" t="str">
        <f>IF(AND('Prioritized Approach Milestones'!C116="No",'Prioritized Approach Milestones'!F116=""),IF('Prioritized Approach Milestones'!B116=4,"ERROR 2","N/A"),"CORRECT")</f>
        <v>CORRECT</v>
      </c>
      <c r="AF116" s="69" t="str">
        <f>IF(AND('Prioritized Approach Milestones'!C116="No",'Prioritized Approach Milestones'!F116=""),IF('Prioritized Approach Milestones'!B116=5,"ERROR 2","N/A"),"CORRECT")</f>
        <v>CORRECT</v>
      </c>
      <c r="AG116" s="78" t="str">
        <f>IF(AND('Prioritized Approach Milestones'!C116="No",'Prioritized Approach Milestones'!F116=""),IF('Prioritized Approach Milestones'!B116=6,"ERROR 2","N/A"),"CORRECT")</f>
        <v>CORRECT</v>
      </c>
    </row>
    <row r="117" spans="1:33">
      <c r="A117" s="85">
        <f>COUNTIFS('Prioritized Approach Milestones'!B117,"1",'Prioritized Approach Milestones'!C117,"yes")</f>
        <v>0</v>
      </c>
      <c r="B117" s="90">
        <f>COUNTIFS('Prioritized Approach Milestones'!B117,"2",'Prioritized Approach Milestones'!C117,"yes")</f>
        <v>0</v>
      </c>
      <c r="C117" s="86">
        <f>COUNTIFS('Prioritized Approach Milestones'!B117,"3",'Prioritized Approach Milestones'!C117,"yes")</f>
        <v>0</v>
      </c>
      <c r="D117" s="87">
        <f>COUNTIFS('Prioritized Approach Milestones'!B117,"4",'Prioritized Approach Milestones'!C117,"yes")</f>
        <v>0</v>
      </c>
      <c r="E117" s="88">
        <f>COUNTIFS('Prioritized Approach Milestones'!B117,"5",'Prioritized Approach Milestones'!C117,"yes")</f>
        <v>0</v>
      </c>
      <c r="F117" s="89">
        <f>COUNTIFS('Prioritized Approach Milestones'!B117,"6",'Prioritized Approach Milestones'!C117,"yes")</f>
        <v>0</v>
      </c>
      <c r="G117" s="274">
        <f t="shared" si="5"/>
        <v>0</v>
      </c>
      <c r="H117" s="172">
        <f>COUNTIFS('Prioritized Approach Milestones'!B117,"1",'Prioritized Approach Milestones'!C117,"N/A")</f>
        <v>0</v>
      </c>
      <c r="I117" s="172">
        <f>COUNTIFS('Prioritized Approach Milestones'!B117,"2",'Prioritized Approach Milestones'!C117,"N/A")</f>
        <v>0</v>
      </c>
      <c r="J117" s="172">
        <f>COUNTIFS('Prioritized Approach Milestones'!B117,"3",'Prioritized Approach Milestones'!C117,"N/A")</f>
        <v>0</v>
      </c>
      <c r="K117" s="172">
        <f>COUNTIFS('Prioritized Approach Milestones'!B117,"4",'Prioritized Approach Milestones'!C117,"N/A")</f>
        <v>0</v>
      </c>
      <c r="L117" s="172">
        <f>COUNTIFS('Prioritized Approach Milestones'!B117,"5",'Prioritized Approach Milestones'!C117,"N/A")</f>
        <v>0</v>
      </c>
      <c r="M117" s="172">
        <f>COUNTIFS('Prioritized Approach Milestones'!B117,"6",'Prioritized Approach Milestones'!C117,"N/A")</f>
        <v>0</v>
      </c>
      <c r="N117" s="260">
        <f t="shared" si="3"/>
        <v>0</v>
      </c>
      <c r="O117" s="279"/>
      <c r="P117" s="75" t="str">
        <f>IF('Prioritized Approach Milestones'!$B117=1,'Prioritized Approach Milestones'!$F117,"")</f>
        <v/>
      </c>
      <c r="Q117" s="75" t="str">
        <f>IF('Prioritized Approach Milestones'!$B117=2,'Prioritized Approach Milestones'!$F117,"")</f>
        <v/>
      </c>
      <c r="R117" s="75" t="str">
        <f>IF('Prioritized Approach Milestones'!$B117=3,'Prioritized Approach Milestones'!$F117,"")</f>
        <v/>
      </c>
      <c r="S117" s="75">
        <f>IF('Prioritized Approach Milestones'!$B117=4,'Prioritized Approach Milestones'!$F117,"")</f>
        <v>0</v>
      </c>
      <c r="T117" s="75" t="str">
        <f>IF('Prioritized Approach Milestones'!$B117=5,'Prioritized Approach Milestones'!$F117,"")</f>
        <v/>
      </c>
      <c r="U117" s="76" t="str">
        <f>IF('Prioritized Approach Milestones'!$B117=6,'Prioritized Approach Milestones'!$F117,"")</f>
        <v/>
      </c>
      <c r="V117" s="77" t="str">
        <f>IF(AND('Prioritized Approach Milestones'!C117="Yes",'Prioritized Approach Milestones'!F117=""),"CORRECT",IF('Prioritized Approach Milestones'!C117="No","CORRECT",IF('Prioritized Approach Milestones'!B117=1,"ERROR 1","N/A")))</f>
        <v>N/A</v>
      </c>
      <c r="W117" s="77" t="str">
        <f>IF(AND('Prioritized Approach Milestones'!C117="Yes",'Prioritized Approach Milestones'!F117=""),"CORRECT",IF('Prioritized Approach Milestones'!C117="No","CORRECT",IF('Prioritized Approach Milestones'!B117=2,"ERROR 1","N/A")))</f>
        <v>N/A</v>
      </c>
      <c r="X117" s="77" t="str">
        <f>IF(AND('Prioritized Approach Milestones'!C117="Yes",'Prioritized Approach Milestones'!F117=""),"CORRECT",IF('Prioritized Approach Milestones'!C117="No","CORRECT",IF('Prioritized Approach Milestones'!B117=3,"ERROR 1","N/A")))</f>
        <v>N/A</v>
      </c>
      <c r="Y117" s="77" t="str">
        <f>IF(AND('Prioritized Approach Milestones'!C117="Yes",'Prioritized Approach Milestones'!F117=""),"CORRECT",IF('Prioritized Approach Milestones'!C117="No","CORRECT",IF('Prioritized Approach Milestones'!B117=4,"ERROR 1","N/A")))</f>
        <v>ERROR 1</v>
      </c>
      <c r="Z117" s="77" t="str">
        <f>IF(AND('Prioritized Approach Milestones'!C117="Yes",'Prioritized Approach Milestones'!F117=""),"CORRECT",IF('Prioritized Approach Milestones'!C117="No","CORRECT",IF('Prioritized Approach Milestones'!B117=5,"ERROR 1","N/A")))</f>
        <v>N/A</v>
      </c>
      <c r="AA117" s="77" t="str">
        <f>IF(AND('Prioritized Approach Milestones'!C117="Yes",'Prioritized Approach Milestones'!F117=""),"CORRECT",IF('Prioritized Approach Milestones'!C117="No","CORRECT",IF('Prioritized Approach Milestones'!B117=6,"ERROR 1","N/A")))</f>
        <v>N/A</v>
      </c>
      <c r="AB117" s="69" t="str">
        <f>IF(AND('Prioritized Approach Milestones'!C117="No",'Prioritized Approach Milestones'!F117=""),IF('Prioritized Approach Milestones'!B117=1,"ERROR 2","N/A"),"CORRECT")</f>
        <v>CORRECT</v>
      </c>
      <c r="AC117" s="69" t="str">
        <f>IF(AND('Prioritized Approach Milestones'!C117="No",'Prioritized Approach Milestones'!F117=""),IF('Prioritized Approach Milestones'!B117=2,"ERROR 2","N/A"),"CORRECT")</f>
        <v>CORRECT</v>
      </c>
      <c r="AD117" s="69" t="str">
        <f>IF(AND('Prioritized Approach Milestones'!C117="No",'Prioritized Approach Milestones'!F117=""),IF('Prioritized Approach Milestones'!B117=3,"ERROR 2","N/A"),"CORRECT")</f>
        <v>CORRECT</v>
      </c>
      <c r="AE117" s="69" t="str">
        <f>IF(AND('Prioritized Approach Milestones'!C117="No",'Prioritized Approach Milestones'!F117=""),IF('Prioritized Approach Milestones'!B117=4,"ERROR 2","N/A"),"CORRECT")</f>
        <v>CORRECT</v>
      </c>
      <c r="AF117" s="69" t="str">
        <f>IF(AND('Prioritized Approach Milestones'!C117="No",'Prioritized Approach Milestones'!F117=""),IF('Prioritized Approach Milestones'!B117=5,"ERROR 2","N/A"),"CORRECT")</f>
        <v>CORRECT</v>
      </c>
      <c r="AG117" s="78" t="str">
        <f>IF(AND('Prioritized Approach Milestones'!C117="No",'Prioritized Approach Milestones'!F117=""),IF('Prioritized Approach Milestones'!B117=6,"ERROR 2","N/A"),"CORRECT")</f>
        <v>CORRECT</v>
      </c>
    </row>
    <row r="118" spans="1:33">
      <c r="A118" s="85">
        <f>COUNTIFS('Prioritized Approach Milestones'!B118,"1",'Prioritized Approach Milestones'!C118,"yes")</f>
        <v>0</v>
      </c>
      <c r="B118" s="90">
        <f>COUNTIFS('Prioritized Approach Milestones'!B118,"2",'Prioritized Approach Milestones'!C118,"yes")</f>
        <v>0</v>
      </c>
      <c r="C118" s="86">
        <f>COUNTIFS('Prioritized Approach Milestones'!B118,"3",'Prioritized Approach Milestones'!C118,"yes")</f>
        <v>0</v>
      </c>
      <c r="D118" s="87">
        <f>COUNTIFS('Prioritized Approach Milestones'!B118,"4",'Prioritized Approach Milestones'!C118,"yes")</f>
        <v>0</v>
      </c>
      <c r="E118" s="88">
        <f>COUNTIFS('Prioritized Approach Milestones'!B118,"5",'Prioritized Approach Milestones'!C118,"yes")</f>
        <v>0</v>
      </c>
      <c r="F118" s="89">
        <f>COUNTIFS('Prioritized Approach Milestones'!B118,"6",'Prioritized Approach Milestones'!C118,"yes")</f>
        <v>0</v>
      </c>
      <c r="G118" s="274">
        <f t="shared" si="5"/>
        <v>0</v>
      </c>
      <c r="H118" s="172">
        <f>COUNTIFS('Prioritized Approach Milestones'!B118,"1",'Prioritized Approach Milestones'!C118,"N/A")</f>
        <v>0</v>
      </c>
      <c r="I118" s="172">
        <f>COUNTIFS('Prioritized Approach Milestones'!B118,"2",'Prioritized Approach Milestones'!C118,"N/A")</f>
        <v>0</v>
      </c>
      <c r="J118" s="172">
        <f>COUNTIFS('Prioritized Approach Milestones'!B118,"3",'Prioritized Approach Milestones'!C118,"N/A")</f>
        <v>0</v>
      </c>
      <c r="K118" s="172">
        <f>COUNTIFS('Prioritized Approach Milestones'!B118,"4",'Prioritized Approach Milestones'!C118,"N/A")</f>
        <v>0</v>
      </c>
      <c r="L118" s="172">
        <f>COUNTIFS('Prioritized Approach Milestones'!B118,"5",'Prioritized Approach Milestones'!C118,"N/A")</f>
        <v>0</v>
      </c>
      <c r="M118" s="172">
        <f>COUNTIFS('Prioritized Approach Milestones'!B118,"6",'Prioritized Approach Milestones'!C118,"N/A")</f>
        <v>0</v>
      </c>
      <c r="N118" s="260">
        <f t="shared" si="3"/>
        <v>0</v>
      </c>
      <c r="O118" s="279"/>
      <c r="P118" s="75" t="str">
        <f>IF('Prioritized Approach Milestones'!$B118=1,'Prioritized Approach Milestones'!$F118,"")</f>
        <v/>
      </c>
      <c r="Q118" s="75" t="str">
        <f>IF('Prioritized Approach Milestones'!$B118=2,'Prioritized Approach Milestones'!$F118,"")</f>
        <v/>
      </c>
      <c r="R118" s="75" t="str">
        <f>IF('Prioritized Approach Milestones'!$B118=3,'Prioritized Approach Milestones'!$F118,"")</f>
        <v/>
      </c>
      <c r="S118" s="75" t="str">
        <f>IF('Prioritized Approach Milestones'!$B118=4,'Prioritized Approach Milestones'!$F118,"")</f>
        <v/>
      </c>
      <c r="T118" s="75" t="str">
        <f>IF('Prioritized Approach Milestones'!$B118=5,'Prioritized Approach Milestones'!$F118,"")</f>
        <v/>
      </c>
      <c r="U118" s="76" t="str">
        <f>IF('Prioritized Approach Milestones'!$B118=6,'Prioritized Approach Milestones'!$F118,"")</f>
        <v/>
      </c>
      <c r="V118" s="77" t="str">
        <f>IF(AND('Prioritized Approach Milestones'!C118="Yes",'Prioritized Approach Milestones'!F118=""),"CORRECT",IF('Prioritized Approach Milestones'!C118="No","CORRECT",IF('Prioritized Approach Milestones'!B118=1,"ERROR 1","N/A")))</f>
        <v>N/A</v>
      </c>
      <c r="W118" s="77" t="str">
        <f>IF(AND('Prioritized Approach Milestones'!C118="Yes",'Prioritized Approach Milestones'!F118=""),"CORRECT",IF('Prioritized Approach Milestones'!C118="No","CORRECT",IF('Prioritized Approach Milestones'!B118=2,"ERROR 1","N/A")))</f>
        <v>N/A</v>
      </c>
      <c r="X118" s="77" t="str">
        <f>IF(AND('Prioritized Approach Milestones'!C118="Yes",'Prioritized Approach Milestones'!F118=""),"CORRECT",IF('Prioritized Approach Milestones'!C118="No","CORRECT",IF('Prioritized Approach Milestones'!B118=3,"ERROR 1","N/A")))</f>
        <v>N/A</v>
      </c>
      <c r="Y118" s="77" t="str">
        <f>IF(AND('Prioritized Approach Milestones'!C118="Yes",'Prioritized Approach Milestones'!F118=""),"CORRECT",IF('Prioritized Approach Milestones'!C118="No","CORRECT",IF('Prioritized Approach Milestones'!B118=4,"ERROR 1","N/A")))</f>
        <v>N/A</v>
      </c>
      <c r="Z118" s="77" t="str">
        <f>IF(AND('Prioritized Approach Milestones'!C118="Yes",'Prioritized Approach Milestones'!F118=""),"CORRECT",IF('Prioritized Approach Milestones'!C118="No","CORRECT",IF('Prioritized Approach Milestones'!B118=5,"ERROR 1","N/A")))</f>
        <v>N/A</v>
      </c>
      <c r="AA118" s="77" t="str">
        <f>IF(AND('Prioritized Approach Milestones'!C118="Yes",'Prioritized Approach Milestones'!F118=""),"CORRECT",IF('Prioritized Approach Milestones'!C118="No","CORRECT",IF('Prioritized Approach Milestones'!B118=6,"ERROR 1","N/A")))</f>
        <v>N/A</v>
      </c>
      <c r="AB118" s="69" t="str">
        <f>IF(AND('Prioritized Approach Milestones'!C118="No",'Prioritized Approach Milestones'!F118=""),IF('Prioritized Approach Milestones'!B118=1,"ERROR 2","N/A"),"CORRECT")</f>
        <v>CORRECT</v>
      </c>
      <c r="AC118" s="69" t="str">
        <f>IF(AND('Prioritized Approach Milestones'!C118="No",'Prioritized Approach Milestones'!F118=""),IF('Prioritized Approach Milestones'!B118=2,"ERROR 2","N/A"),"CORRECT")</f>
        <v>CORRECT</v>
      </c>
      <c r="AD118" s="69" t="str">
        <f>IF(AND('Prioritized Approach Milestones'!C118="No",'Prioritized Approach Milestones'!F118=""),IF('Prioritized Approach Milestones'!B118=3,"ERROR 2","N/A"),"CORRECT")</f>
        <v>CORRECT</v>
      </c>
      <c r="AE118" s="69" t="str">
        <f>IF(AND('Prioritized Approach Milestones'!C118="No",'Prioritized Approach Milestones'!F118=""),IF('Prioritized Approach Milestones'!B118=4,"ERROR 2","N/A"),"CORRECT")</f>
        <v>CORRECT</v>
      </c>
      <c r="AF118" s="69" t="str">
        <f>IF(AND('Prioritized Approach Milestones'!C118="No",'Prioritized Approach Milestones'!F118=""),IF('Prioritized Approach Milestones'!B118=5,"ERROR 2","N/A"),"CORRECT")</f>
        <v>CORRECT</v>
      </c>
      <c r="AG118" s="78" t="str">
        <f>IF(AND('Prioritized Approach Milestones'!C118="No",'Prioritized Approach Milestones'!F118=""),IF('Prioritized Approach Milestones'!B118=6,"ERROR 2","N/A"),"CORRECT")</f>
        <v>CORRECT</v>
      </c>
    </row>
    <row r="119" spans="1:33">
      <c r="A119" s="85">
        <f>COUNTIFS('Prioritized Approach Milestones'!B119,"1",'Prioritized Approach Milestones'!C119,"yes")</f>
        <v>0</v>
      </c>
      <c r="B119" s="90">
        <f>COUNTIFS('Prioritized Approach Milestones'!B119,"2",'Prioritized Approach Milestones'!C119,"yes")</f>
        <v>0</v>
      </c>
      <c r="C119" s="86">
        <f>COUNTIFS('Prioritized Approach Milestones'!B119,"3",'Prioritized Approach Milestones'!C119,"yes")</f>
        <v>0</v>
      </c>
      <c r="D119" s="87">
        <f>COUNTIFS('Prioritized Approach Milestones'!B119,"4",'Prioritized Approach Milestones'!C119,"yes")</f>
        <v>0</v>
      </c>
      <c r="E119" s="88">
        <f>COUNTIFS('Prioritized Approach Milestones'!B119,"5",'Prioritized Approach Milestones'!C119,"yes")</f>
        <v>0</v>
      </c>
      <c r="F119" s="89">
        <f>COUNTIFS('Prioritized Approach Milestones'!B119,"6",'Prioritized Approach Milestones'!C119,"yes")</f>
        <v>0</v>
      </c>
      <c r="G119" s="274">
        <f t="shared" si="5"/>
        <v>0</v>
      </c>
      <c r="H119" s="172">
        <f>COUNTIFS('Prioritized Approach Milestones'!B119,"1",'Prioritized Approach Milestones'!C119,"N/A")</f>
        <v>0</v>
      </c>
      <c r="I119" s="172">
        <f>COUNTIFS('Prioritized Approach Milestones'!B119,"2",'Prioritized Approach Milestones'!C119,"N/A")</f>
        <v>0</v>
      </c>
      <c r="J119" s="172">
        <f>COUNTIFS('Prioritized Approach Milestones'!B119,"3",'Prioritized Approach Milestones'!C119,"N/A")</f>
        <v>0</v>
      </c>
      <c r="K119" s="172">
        <f>COUNTIFS('Prioritized Approach Milestones'!B119,"4",'Prioritized Approach Milestones'!C119,"N/A")</f>
        <v>0</v>
      </c>
      <c r="L119" s="172">
        <f>COUNTIFS('Prioritized Approach Milestones'!B119,"5",'Prioritized Approach Milestones'!C119,"N/A")</f>
        <v>0</v>
      </c>
      <c r="M119" s="172">
        <f>COUNTIFS('Prioritized Approach Milestones'!B119,"6",'Prioritized Approach Milestones'!C119,"N/A")</f>
        <v>0</v>
      </c>
      <c r="N119" s="260">
        <f t="shared" si="3"/>
        <v>0</v>
      </c>
      <c r="O119" s="279"/>
      <c r="P119" s="75" t="str">
        <f>IF('Prioritized Approach Milestones'!$B119=1,'Prioritized Approach Milestones'!$F119,"")</f>
        <v/>
      </c>
      <c r="Q119" s="75" t="str">
        <f>IF('Prioritized Approach Milestones'!$B119=2,'Prioritized Approach Milestones'!$F119,"")</f>
        <v/>
      </c>
      <c r="R119" s="75" t="str">
        <f>IF('Prioritized Approach Milestones'!$B119=3,'Prioritized Approach Milestones'!$F119,"")</f>
        <v/>
      </c>
      <c r="S119" s="75" t="str">
        <f>IF('Prioritized Approach Milestones'!$B119=4,'Prioritized Approach Milestones'!$F119,"")</f>
        <v/>
      </c>
      <c r="T119" s="75" t="str">
        <f>IF('Prioritized Approach Milestones'!$B119=5,'Prioritized Approach Milestones'!$F119,"")</f>
        <v/>
      </c>
      <c r="U119" s="76" t="str">
        <f>IF('Prioritized Approach Milestones'!$B119=6,'Prioritized Approach Milestones'!$F119,"")</f>
        <v/>
      </c>
      <c r="V119" s="77" t="str">
        <f>IF(AND('Prioritized Approach Milestones'!C119="Yes",'Prioritized Approach Milestones'!F119=""),"CORRECT",IF('Prioritized Approach Milestones'!C119="No","CORRECT",IF('Prioritized Approach Milestones'!B119=1,"ERROR 1","N/A")))</f>
        <v>N/A</v>
      </c>
      <c r="W119" s="77" t="str">
        <f>IF(AND('Prioritized Approach Milestones'!C119="Yes",'Prioritized Approach Milestones'!F119=""),"CORRECT",IF('Prioritized Approach Milestones'!C119="No","CORRECT",IF('Prioritized Approach Milestones'!B119=2,"ERROR 1","N/A")))</f>
        <v>N/A</v>
      </c>
      <c r="X119" s="77" t="str">
        <f>IF(AND('Prioritized Approach Milestones'!C119="Yes",'Prioritized Approach Milestones'!F119=""),"CORRECT",IF('Prioritized Approach Milestones'!C119="No","CORRECT",IF('Prioritized Approach Milestones'!B119=3,"ERROR 1","N/A")))</f>
        <v>N/A</v>
      </c>
      <c r="Y119" s="77" t="str">
        <f>IF(AND('Prioritized Approach Milestones'!C119="Yes",'Prioritized Approach Milestones'!F119=""),"CORRECT",IF('Prioritized Approach Milestones'!C119="No","CORRECT",IF('Prioritized Approach Milestones'!B119=4,"ERROR 1","N/A")))</f>
        <v>N/A</v>
      </c>
      <c r="Z119" s="77" t="str">
        <f>IF(AND('Prioritized Approach Milestones'!C119="Yes",'Prioritized Approach Milestones'!F119=""),"CORRECT",IF('Prioritized Approach Milestones'!C119="No","CORRECT",IF('Prioritized Approach Milestones'!B119=5,"ERROR 1","N/A")))</f>
        <v>N/A</v>
      </c>
      <c r="AA119" s="77" t="str">
        <f>IF(AND('Prioritized Approach Milestones'!C119="Yes",'Prioritized Approach Milestones'!F119=""),"CORRECT",IF('Prioritized Approach Milestones'!C119="No","CORRECT",IF('Prioritized Approach Milestones'!B119=6,"ERROR 1","N/A")))</f>
        <v>N/A</v>
      </c>
      <c r="AB119" s="69" t="str">
        <f>IF(AND('Prioritized Approach Milestones'!C119="No",'Prioritized Approach Milestones'!F119=""),IF('Prioritized Approach Milestones'!B119=1,"ERROR 2","N/A"),"CORRECT")</f>
        <v>CORRECT</v>
      </c>
      <c r="AC119" s="69" t="str">
        <f>IF(AND('Prioritized Approach Milestones'!C119="No",'Prioritized Approach Milestones'!F119=""),IF('Prioritized Approach Milestones'!B119=2,"ERROR 2","N/A"),"CORRECT")</f>
        <v>CORRECT</v>
      </c>
      <c r="AD119" s="69" t="str">
        <f>IF(AND('Prioritized Approach Milestones'!C119="No",'Prioritized Approach Milestones'!F119=""),IF('Prioritized Approach Milestones'!B119=3,"ERROR 2","N/A"),"CORRECT")</f>
        <v>CORRECT</v>
      </c>
      <c r="AE119" s="69" t="str">
        <f>IF(AND('Prioritized Approach Milestones'!C119="No",'Prioritized Approach Milestones'!F119=""),IF('Prioritized Approach Milestones'!B119=4,"ERROR 2","N/A"),"CORRECT")</f>
        <v>CORRECT</v>
      </c>
      <c r="AF119" s="69" t="str">
        <f>IF(AND('Prioritized Approach Milestones'!C119="No",'Prioritized Approach Milestones'!F119=""),IF('Prioritized Approach Milestones'!B119=5,"ERROR 2","N/A"),"CORRECT")</f>
        <v>CORRECT</v>
      </c>
      <c r="AG119" s="78" t="str">
        <f>IF(AND('Prioritized Approach Milestones'!C119="No",'Prioritized Approach Milestones'!F119=""),IF('Prioritized Approach Milestones'!B119=6,"ERROR 2","N/A"),"CORRECT")</f>
        <v>CORRECT</v>
      </c>
    </row>
    <row r="120" spans="1:33">
      <c r="A120" s="85">
        <f>COUNTIFS('Prioritized Approach Milestones'!B120,"1",'Prioritized Approach Milestones'!C120,"yes")</f>
        <v>0</v>
      </c>
      <c r="B120" s="90">
        <f>COUNTIFS('Prioritized Approach Milestones'!B120,"2",'Prioritized Approach Milestones'!C120,"yes")</f>
        <v>0</v>
      </c>
      <c r="C120" s="86">
        <f>COUNTIFS('Prioritized Approach Milestones'!B120,"3",'Prioritized Approach Milestones'!C120,"yes")</f>
        <v>0</v>
      </c>
      <c r="D120" s="87">
        <f>COUNTIFS('Prioritized Approach Milestones'!B120,"4",'Prioritized Approach Milestones'!C120,"yes")</f>
        <v>0</v>
      </c>
      <c r="E120" s="88">
        <f>COUNTIFS('Prioritized Approach Milestones'!B120,"5",'Prioritized Approach Milestones'!C120,"yes")</f>
        <v>0</v>
      </c>
      <c r="F120" s="89">
        <f>COUNTIFS('Prioritized Approach Milestones'!B120,"6",'Prioritized Approach Milestones'!C120,"yes")</f>
        <v>0</v>
      </c>
      <c r="G120" s="274">
        <f t="shared" si="5"/>
        <v>0</v>
      </c>
      <c r="H120" s="172">
        <f>COUNTIFS('Prioritized Approach Milestones'!B120,"1",'Prioritized Approach Milestones'!C120,"N/A")</f>
        <v>0</v>
      </c>
      <c r="I120" s="172">
        <f>COUNTIFS('Prioritized Approach Milestones'!B120,"2",'Prioritized Approach Milestones'!C120,"N/A")</f>
        <v>0</v>
      </c>
      <c r="J120" s="172">
        <f>COUNTIFS('Prioritized Approach Milestones'!B120,"3",'Prioritized Approach Milestones'!C120,"N/A")</f>
        <v>0</v>
      </c>
      <c r="K120" s="172">
        <f>COUNTIFS('Prioritized Approach Milestones'!B120,"4",'Prioritized Approach Milestones'!C120,"N/A")</f>
        <v>0</v>
      </c>
      <c r="L120" s="172">
        <f>COUNTIFS('Prioritized Approach Milestones'!B120,"5",'Prioritized Approach Milestones'!C120,"N/A")</f>
        <v>0</v>
      </c>
      <c r="M120" s="172">
        <f>COUNTIFS('Prioritized Approach Milestones'!B120,"6",'Prioritized Approach Milestones'!C120,"N/A")</f>
        <v>0</v>
      </c>
      <c r="N120" s="260">
        <f t="shared" si="3"/>
        <v>0</v>
      </c>
      <c r="O120" s="279"/>
      <c r="P120" s="75" t="str">
        <f>IF('Prioritized Approach Milestones'!$B120=1,'Prioritized Approach Milestones'!$F120,"")</f>
        <v/>
      </c>
      <c r="Q120" s="75">
        <f>IF('Prioritized Approach Milestones'!$B120=2,'Prioritized Approach Milestones'!$F120,"")</f>
        <v>0</v>
      </c>
      <c r="R120" s="75" t="str">
        <f>IF('Prioritized Approach Milestones'!$B120=3,'Prioritized Approach Milestones'!$F120,"")</f>
        <v/>
      </c>
      <c r="S120" s="75" t="str">
        <f>IF('Prioritized Approach Milestones'!$B120=4,'Prioritized Approach Milestones'!$F120,"")</f>
        <v/>
      </c>
      <c r="T120" s="75" t="str">
        <f>IF('Prioritized Approach Milestones'!$B120=5,'Prioritized Approach Milestones'!$F120,"")</f>
        <v/>
      </c>
      <c r="U120" s="76" t="str">
        <f>IF('Prioritized Approach Milestones'!$B120=6,'Prioritized Approach Milestones'!$F120,"")</f>
        <v/>
      </c>
      <c r="V120" s="77" t="str">
        <f>IF(AND('Prioritized Approach Milestones'!C120="Yes",'Prioritized Approach Milestones'!F120=""),"CORRECT",IF('Prioritized Approach Milestones'!C120="No","CORRECT",IF('Prioritized Approach Milestones'!B120=1,"ERROR 1","N/A")))</f>
        <v>N/A</v>
      </c>
      <c r="W120" s="77" t="str">
        <f>IF(AND('Prioritized Approach Milestones'!C120="Yes",'Prioritized Approach Milestones'!F120=""),"CORRECT",IF('Prioritized Approach Milestones'!C120="No","CORRECT",IF('Prioritized Approach Milestones'!B120=2,"ERROR 1","N/A")))</f>
        <v>ERROR 1</v>
      </c>
      <c r="X120" s="77" t="str">
        <f>IF(AND('Prioritized Approach Milestones'!C120="Yes",'Prioritized Approach Milestones'!F120=""),"CORRECT",IF('Prioritized Approach Milestones'!C120="No","CORRECT",IF('Prioritized Approach Milestones'!B120=3,"ERROR 1","N/A")))</f>
        <v>N/A</v>
      </c>
      <c r="Y120" s="77" t="str">
        <f>IF(AND('Prioritized Approach Milestones'!C120="Yes",'Prioritized Approach Milestones'!F120=""),"CORRECT",IF('Prioritized Approach Milestones'!C120="No","CORRECT",IF('Prioritized Approach Milestones'!B120=4,"ERROR 1","N/A")))</f>
        <v>N/A</v>
      </c>
      <c r="Z120" s="77" t="str">
        <f>IF(AND('Prioritized Approach Milestones'!C120="Yes",'Prioritized Approach Milestones'!F120=""),"CORRECT",IF('Prioritized Approach Milestones'!C120="No","CORRECT",IF('Prioritized Approach Milestones'!B120=5,"ERROR 1","N/A")))</f>
        <v>N/A</v>
      </c>
      <c r="AA120" s="77" t="str">
        <f>IF(AND('Prioritized Approach Milestones'!C120="Yes",'Prioritized Approach Milestones'!F120=""),"CORRECT",IF('Prioritized Approach Milestones'!C120="No","CORRECT",IF('Prioritized Approach Milestones'!B120=6,"ERROR 1","N/A")))</f>
        <v>N/A</v>
      </c>
      <c r="AB120" s="69" t="str">
        <f>IF(AND('Prioritized Approach Milestones'!C120="No",'Prioritized Approach Milestones'!F120=""),IF('Prioritized Approach Milestones'!B120=1,"ERROR 2","N/A"),"CORRECT")</f>
        <v>CORRECT</v>
      </c>
      <c r="AC120" s="69" t="str">
        <f>IF(AND('Prioritized Approach Milestones'!C120="No",'Prioritized Approach Milestones'!F120=""),IF('Prioritized Approach Milestones'!B120=2,"ERROR 2","N/A"),"CORRECT")</f>
        <v>CORRECT</v>
      </c>
      <c r="AD120" s="69" t="str">
        <f>IF(AND('Prioritized Approach Milestones'!C120="No",'Prioritized Approach Milestones'!F120=""),IF('Prioritized Approach Milestones'!B120=3,"ERROR 2","N/A"),"CORRECT")</f>
        <v>CORRECT</v>
      </c>
      <c r="AE120" s="69" t="str">
        <f>IF(AND('Prioritized Approach Milestones'!C120="No",'Prioritized Approach Milestones'!F120=""),IF('Prioritized Approach Milestones'!B120=4,"ERROR 2","N/A"),"CORRECT")</f>
        <v>CORRECT</v>
      </c>
      <c r="AF120" s="69" t="str">
        <f>IF(AND('Prioritized Approach Milestones'!C120="No",'Prioritized Approach Milestones'!F120=""),IF('Prioritized Approach Milestones'!B120=5,"ERROR 2","N/A"),"CORRECT")</f>
        <v>CORRECT</v>
      </c>
      <c r="AG120" s="78" t="str">
        <f>IF(AND('Prioritized Approach Milestones'!C120="No",'Prioritized Approach Milestones'!F120=""),IF('Prioritized Approach Milestones'!B120=6,"ERROR 2","N/A"),"CORRECT")</f>
        <v>CORRECT</v>
      </c>
    </row>
    <row r="121" spans="1:33">
      <c r="A121" s="85">
        <f>COUNTIFS('Prioritized Approach Milestones'!B121,"1",'Prioritized Approach Milestones'!C121,"yes")</f>
        <v>0</v>
      </c>
      <c r="B121" s="90">
        <f>COUNTIFS('Prioritized Approach Milestones'!B121,"2",'Prioritized Approach Milestones'!C121,"yes")</f>
        <v>0</v>
      </c>
      <c r="C121" s="86">
        <f>COUNTIFS('Prioritized Approach Milestones'!B121,"3",'Prioritized Approach Milestones'!C121,"yes")</f>
        <v>0</v>
      </c>
      <c r="D121" s="87">
        <f>COUNTIFS('Prioritized Approach Milestones'!B121,"4",'Prioritized Approach Milestones'!C121,"yes")</f>
        <v>0</v>
      </c>
      <c r="E121" s="88">
        <f>COUNTIFS('Prioritized Approach Milestones'!B121,"5",'Prioritized Approach Milestones'!C121,"yes")</f>
        <v>0</v>
      </c>
      <c r="F121" s="89">
        <f>COUNTIFS('Prioritized Approach Milestones'!B121,"6",'Prioritized Approach Milestones'!C121,"yes")</f>
        <v>0</v>
      </c>
      <c r="G121" s="274">
        <f t="shared" si="5"/>
        <v>0</v>
      </c>
      <c r="H121" s="172">
        <f>COUNTIFS('Prioritized Approach Milestones'!B121,"1",'Prioritized Approach Milestones'!C121,"N/A")</f>
        <v>0</v>
      </c>
      <c r="I121" s="172">
        <f>COUNTIFS('Prioritized Approach Milestones'!B121,"2",'Prioritized Approach Milestones'!C121,"N/A")</f>
        <v>0</v>
      </c>
      <c r="J121" s="172">
        <f>COUNTIFS('Prioritized Approach Milestones'!B121,"3",'Prioritized Approach Milestones'!C121,"N/A")</f>
        <v>0</v>
      </c>
      <c r="K121" s="172">
        <f>COUNTIFS('Prioritized Approach Milestones'!B121,"4",'Prioritized Approach Milestones'!C121,"N/A")</f>
        <v>0</v>
      </c>
      <c r="L121" s="172">
        <f>COUNTIFS('Prioritized Approach Milestones'!B121,"5",'Prioritized Approach Milestones'!C121,"N/A")</f>
        <v>0</v>
      </c>
      <c r="M121" s="172">
        <f>COUNTIFS('Prioritized Approach Milestones'!B121,"6",'Prioritized Approach Milestones'!C121,"N/A")</f>
        <v>0</v>
      </c>
      <c r="N121" s="260">
        <f t="shared" si="3"/>
        <v>0</v>
      </c>
      <c r="O121" s="279"/>
      <c r="P121" s="75" t="str">
        <f>IF('Prioritized Approach Milestones'!$B121=1,'Prioritized Approach Milestones'!$F121,"")</f>
        <v/>
      </c>
      <c r="Q121" s="75">
        <f>IF('Prioritized Approach Milestones'!$B121=2,'Prioritized Approach Milestones'!$F121,"")</f>
        <v>0</v>
      </c>
      <c r="R121" s="75" t="str">
        <f>IF('Prioritized Approach Milestones'!$B121=3,'Prioritized Approach Milestones'!$F121,"")</f>
        <v/>
      </c>
      <c r="S121" s="75" t="str">
        <f>IF('Prioritized Approach Milestones'!$B121=4,'Prioritized Approach Milestones'!$F121,"")</f>
        <v/>
      </c>
      <c r="T121" s="75" t="str">
        <f>IF('Prioritized Approach Milestones'!$B121=5,'Prioritized Approach Milestones'!$F121,"")</f>
        <v/>
      </c>
      <c r="U121" s="76" t="str">
        <f>IF('Prioritized Approach Milestones'!$B121=6,'Prioritized Approach Milestones'!$F121,"")</f>
        <v/>
      </c>
      <c r="V121" s="77" t="str">
        <f>IF(AND('Prioritized Approach Milestones'!C121="Yes",'Prioritized Approach Milestones'!F121=""),"CORRECT",IF('Prioritized Approach Milestones'!C121="No","CORRECT",IF('Prioritized Approach Milestones'!B121=1,"ERROR 1","N/A")))</f>
        <v>N/A</v>
      </c>
      <c r="W121" s="77" t="str">
        <f>IF(AND('Prioritized Approach Milestones'!C121="Yes",'Prioritized Approach Milestones'!F121=""),"CORRECT",IF('Prioritized Approach Milestones'!C121="No","CORRECT",IF('Prioritized Approach Milestones'!B121=2,"ERROR 1","N/A")))</f>
        <v>ERROR 1</v>
      </c>
      <c r="X121" s="77" t="str">
        <f>IF(AND('Prioritized Approach Milestones'!C121="Yes",'Prioritized Approach Milestones'!F121=""),"CORRECT",IF('Prioritized Approach Milestones'!C121="No","CORRECT",IF('Prioritized Approach Milestones'!B121=3,"ERROR 1","N/A")))</f>
        <v>N/A</v>
      </c>
      <c r="Y121" s="77" t="str">
        <f>IF(AND('Prioritized Approach Milestones'!C121="Yes",'Prioritized Approach Milestones'!F121=""),"CORRECT",IF('Prioritized Approach Milestones'!C121="No","CORRECT",IF('Prioritized Approach Milestones'!B121=4,"ERROR 1","N/A")))</f>
        <v>N/A</v>
      </c>
      <c r="Z121" s="77" t="str">
        <f>IF(AND('Prioritized Approach Milestones'!C121="Yes",'Prioritized Approach Milestones'!F121=""),"CORRECT",IF('Prioritized Approach Milestones'!C121="No","CORRECT",IF('Prioritized Approach Milestones'!B121=5,"ERROR 1","N/A")))</f>
        <v>N/A</v>
      </c>
      <c r="AA121" s="77" t="str">
        <f>IF(AND('Prioritized Approach Milestones'!C121="Yes",'Prioritized Approach Milestones'!F121=""),"CORRECT",IF('Prioritized Approach Milestones'!C121="No","CORRECT",IF('Prioritized Approach Milestones'!B121=6,"ERROR 1","N/A")))</f>
        <v>N/A</v>
      </c>
      <c r="AB121" s="69" t="str">
        <f>IF(AND('Prioritized Approach Milestones'!C121="No",'Prioritized Approach Milestones'!F121=""),IF('Prioritized Approach Milestones'!B121=1,"ERROR 2","N/A"),"CORRECT")</f>
        <v>CORRECT</v>
      </c>
      <c r="AC121" s="69" t="str">
        <f>IF(AND('Prioritized Approach Milestones'!C121="No",'Prioritized Approach Milestones'!F121=""),IF('Prioritized Approach Milestones'!B121=2,"ERROR 2","N/A"),"CORRECT")</f>
        <v>CORRECT</v>
      </c>
      <c r="AD121" s="69" t="str">
        <f>IF(AND('Prioritized Approach Milestones'!C121="No",'Prioritized Approach Milestones'!F121=""),IF('Prioritized Approach Milestones'!B121=3,"ERROR 2","N/A"),"CORRECT")</f>
        <v>CORRECT</v>
      </c>
      <c r="AE121" s="69" t="str">
        <f>IF(AND('Prioritized Approach Milestones'!C121="No",'Prioritized Approach Milestones'!F121=""),IF('Prioritized Approach Milestones'!B121=4,"ERROR 2","N/A"),"CORRECT")</f>
        <v>CORRECT</v>
      </c>
      <c r="AF121" s="69" t="str">
        <f>IF(AND('Prioritized Approach Milestones'!C121="No",'Prioritized Approach Milestones'!F121=""),IF('Prioritized Approach Milestones'!B121=5,"ERROR 2","N/A"),"CORRECT")</f>
        <v>CORRECT</v>
      </c>
      <c r="AG121" s="78" t="str">
        <f>IF(AND('Prioritized Approach Milestones'!C121="No",'Prioritized Approach Milestones'!F121=""),IF('Prioritized Approach Milestones'!B121=6,"ERROR 2","N/A"),"CORRECT")</f>
        <v>CORRECT</v>
      </c>
    </row>
    <row r="122" spans="1:33">
      <c r="A122" s="85">
        <f>COUNTIFS('Prioritized Approach Milestones'!B122,"1",'Prioritized Approach Milestones'!C122,"yes")</f>
        <v>0</v>
      </c>
      <c r="B122" s="90">
        <f>COUNTIFS('Prioritized Approach Milestones'!B122,"2",'Prioritized Approach Milestones'!C122,"yes")</f>
        <v>0</v>
      </c>
      <c r="C122" s="86">
        <f>COUNTIFS('Prioritized Approach Milestones'!B122,"3",'Prioritized Approach Milestones'!C122,"yes")</f>
        <v>0</v>
      </c>
      <c r="D122" s="87">
        <f>COUNTIFS('Prioritized Approach Milestones'!B122,"4",'Prioritized Approach Milestones'!C122,"yes")</f>
        <v>0</v>
      </c>
      <c r="E122" s="88">
        <f>COUNTIFS('Prioritized Approach Milestones'!B122,"5",'Prioritized Approach Milestones'!C122,"yes")</f>
        <v>0</v>
      </c>
      <c r="F122" s="89">
        <f>COUNTIFS('Prioritized Approach Milestones'!B122,"6",'Prioritized Approach Milestones'!C122,"yes")</f>
        <v>0</v>
      </c>
      <c r="G122" s="274">
        <f t="shared" si="5"/>
        <v>0</v>
      </c>
      <c r="H122" s="172">
        <f>COUNTIFS('Prioritized Approach Milestones'!B122,"1",'Prioritized Approach Milestones'!C122,"N/A")</f>
        <v>0</v>
      </c>
      <c r="I122" s="172">
        <f>COUNTIFS('Prioritized Approach Milestones'!B122,"2",'Prioritized Approach Milestones'!C122,"N/A")</f>
        <v>0</v>
      </c>
      <c r="J122" s="172">
        <f>COUNTIFS('Prioritized Approach Milestones'!B122,"3",'Prioritized Approach Milestones'!C122,"N/A")</f>
        <v>0</v>
      </c>
      <c r="K122" s="172">
        <f>COUNTIFS('Prioritized Approach Milestones'!B122,"4",'Prioritized Approach Milestones'!C122,"N/A")</f>
        <v>0</v>
      </c>
      <c r="L122" s="172">
        <f>COUNTIFS('Prioritized Approach Milestones'!B122,"5",'Prioritized Approach Milestones'!C122,"N/A")</f>
        <v>0</v>
      </c>
      <c r="M122" s="172">
        <f>COUNTIFS('Prioritized Approach Milestones'!B122,"6",'Prioritized Approach Milestones'!C122,"N/A")</f>
        <v>0</v>
      </c>
      <c r="N122" s="260">
        <f t="shared" si="3"/>
        <v>0</v>
      </c>
      <c r="O122" s="279"/>
      <c r="P122" s="75" t="str">
        <f>IF('Prioritized Approach Milestones'!$B122=1,'Prioritized Approach Milestones'!$F122,"")</f>
        <v/>
      </c>
      <c r="Q122" s="75">
        <f>IF('Prioritized Approach Milestones'!$B122=2,'Prioritized Approach Milestones'!$F122,"")</f>
        <v>0</v>
      </c>
      <c r="R122" s="75" t="str">
        <f>IF('Prioritized Approach Milestones'!$B122=3,'Prioritized Approach Milestones'!$F122,"")</f>
        <v/>
      </c>
      <c r="S122" s="75" t="str">
        <f>IF('Prioritized Approach Milestones'!$B122=4,'Prioritized Approach Milestones'!$F122,"")</f>
        <v/>
      </c>
      <c r="T122" s="75" t="str">
        <f>IF('Prioritized Approach Milestones'!$B122=5,'Prioritized Approach Milestones'!$F122,"")</f>
        <v/>
      </c>
      <c r="U122" s="76" t="str">
        <f>IF('Prioritized Approach Milestones'!$B122=6,'Prioritized Approach Milestones'!$F122,"")</f>
        <v/>
      </c>
      <c r="V122" s="77" t="str">
        <f>IF(AND('Prioritized Approach Milestones'!C122="Yes",'Prioritized Approach Milestones'!F122=""),"CORRECT",IF('Prioritized Approach Milestones'!C122="No","CORRECT",IF('Prioritized Approach Milestones'!B122=1,"ERROR 1","N/A")))</f>
        <v>N/A</v>
      </c>
      <c r="W122" s="77" t="str">
        <f>IF(AND('Prioritized Approach Milestones'!C122="Yes",'Prioritized Approach Milestones'!F122=""),"CORRECT",IF('Prioritized Approach Milestones'!C122="No","CORRECT",IF('Prioritized Approach Milestones'!B122=2,"ERROR 1","N/A")))</f>
        <v>ERROR 1</v>
      </c>
      <c r="X122" s="77" t="str">
        <f>IF(AND('Prioritized Approach Milestones'!C122="Yes",'Prioritized Approach Milestones'!F122=""),"CORRECT",IF('Prioritized Approach Milestones'!C122="No","CORRECT",IF('Prioritized Approach Milestones'!B122=3,"ERROR 1","N/A")))</f>
        <v>N/A</v>
      </c>
      <c r="Y122" s="77" t="str">
        <f>IF(AND('Prioritized Approach Milestones'!C122="Yes",'Prioritized Approach Milestones'!F122=""),"CORRECT",IF('Prioritized Approach Milestones'!C122="No","CORRECT",IF('Prioritized Approach Milestones'!B122=4,"ERROR 1","N/A")))</f>
        <v>N/A</v>
      </c>
      <c r="Z122" s="77" t="str">
        <f>IF(AND('Prioritized Approach Milestones'!C122="Yes",'Prioritized Approach Milestones'!F122=""),"CORRECT",IF('Prioritized Approach Milestones'!C122="No","CORRECT",IF('Prioritized Approach Milestones'!B122=5,"ERROR 1","N/A")))</f>
        <v>N/A</v>
      </c>
      <c r="AA122" s="77" t="str">
        <f>IF(AND('Prioritized Approach Milestones'!C122="Yes",'Prioritized Approach Milestones'!F122=""),"CORRECT",IF('Prioritized Approach Milestones'!C122="No","CORRECT",IF('Prioritized Approach Milestones'!B122=6,"ERROR 1","N/A")))</f>
        <v>N/A</v>
      </c>
      <c r="AB122" s="69" t="str">
        <f>IF(AND('Prioritized Approach Milestones'!C122="No",'Prioritized Approach Milestones'!F122=""),IF('Prioritized Approach Milestones'!B122=1,"ERROR 2","N/A"),"CORRECT")</f>
        <v>CORRECT</v>
      </c>
      <c r="AC122" s="69" t="str">
        <f>IF(AND('Prioritized Approach Milestones'!C122="No",'Prioritized Approach Milestones'!F122=""),IF('Prioritized Approach Milestones'!B122=2,"ERROR 2","N/A"),"CORRECT")</f>
        <v>CORRECT</v>
      </c>
      <c r="AD122" s="69" t="str">
        <f>IF(AND('Prioritized Approach Milestones'!C122="No",'Prioritized Approach Milestones'!F122=""),IF('Prioritized Approach Milestones'!B122=3,"ERROR 2","N/A"),"CORRECT")</f>
        <v>CORRECT</v>
      </c>
      <c r="AE122" s="69" t="str">
        <f>IF(AND('Prioritized Approach Milestones'!C122="No",'Prioritized Approach Milestones'!F122=""),IF('Prioritized Approach Milestones'!B122=4,"ERROR 2","N/A"),"CORRECT")</f>
        <v>CORRECT</v>
      </c>
      <c r="AF122" s="69" t="str">
        <f>IF(AND('Prioritized Approach Milestones'!C122="No",'Prioritized Approach Milestones'!F122=""),IF('Prioritized Approach Milestones'!B122=5,"ERROR 2","N/A"),"CORRECT")</f>
        <v>CORRECT</v>
      </c>
      <c r="AG122" s="78" t="str">
        <f>IF(AND('Prioritized Approach Milestones'!C122="No",'Prioritized Approach Milestones'!F122=""),IF('Prioritized Approach Milestones'!B122=6,"ERROR 2","N/A"),"CORRECT")</f>
        <v>CORRECT</v>
      </c>
    </row>
    <row r="123" spans="1:33">
      <c r="A123" s="85">
        <f>COUNTIFS('Prioritized Approach Milestones'!B123,"1",'Prioritized Approach Milestones'!C123,"yes")</f>
        <v>0</v>
      </c>
      <c r="B123" s="90">
        <f>COUNTIFS('Prioritized Approach Milestones'!B123,"2",'Prioritized Approach Milestones'!C123,"yes")</f>
        <v>0</v>
      </c>
      <c r="C123" s="86">
        <f>COUNTIFS('Prioritized Approach Milestones'!B123,"3",'Prioritized Approach Milestones'!C123,"yes")</f>
        <v>0</v>
      </c>
      <c r="D123" s="87">
        <f>COUNTIFS('Prioritized Approach Milestones'!B123,"4",'Prioritized Approach Milestones'!C123,"yes")</f>
        <v>0</v>
      </c>
      <c r="E123" s="88">
        <f>COUNTIFS('Prioritized Approach Milestones'!B123,"5",'Prioritized Approach Milestones'!C123,"yes")</f>
        <v>0</v>
      </c>
      <c r="F123" s="89">
        <f>COUNTIFS('Prioritized Approach Milestones'!B123,"6",'Prioritized Approach Milestones'!C123,"yes")</f>
        <v>0</v>
      </c>
      <c r="G123" s="274">
        <f t="shared" si="5"/>
        <v>0</v>
      </c>
      <c r="H123" s="172">
        <f>COUNTIFS('Prioritized Approach Milestones'!B123,"1",'Prioritized Approach Milestones'!C123,"N/A")</f>
        <v>0</v>
      </c>
      <c r="I123" s="172">
        <f>COUNTIFS('Prioritized Approach Milestones'!B123,"2",'Prioritized Approach Milestones'!C123,"N/A")</f>
        <v>0</v>
      </c>
      <c r="J123" s="172">
        <f>COUNTIFS('Prioritized Approach Milestones'!B123,"3",'Prioritized Approach Milestones'!C123,"N/A")</f>
        <v>0</v>
      </c>
      <c r="K123" s="172">
        <f>COUNTIFS('Prioritized Approach Milestones'!B123,"4",'Prioritized Approach Milestones'!C123,"N/A")</f>
        <v>0</v>
      </c>
      <c r="L123" s="172">
        <f>COUNTIFS('Prioritized Approach Milestones'!B123,"5",'Prioritized Approach Milestones'!C123,"N/A")</f>
        <v>0</v>
      </c>
      <c r="M123" s="172">
        <f>COUNTIFS('Prioritized Approach Milestones'!B123,"6",'Prioritized Approach Milestones'!C123,"N/A")</f>
        <v>0</v>
      </c>
      <c r="N123" s="260">
        <f t="shared" si="3"/>
        <v>0</v>
      </c>
      <c r="O123" s="279"/>
      <c r="P123" s="75" t="str">
        <f>IF('Prioritized Approach Milestones'!$B123=1,'Prioritized Approach Milestones'!$F123,"")</f>
        <v/>
      </c>
      <c r="Q123" s="75">
        <f>IF('Prioritized Approach Milestones'!$B123=2,'Prioritized Approach Milestones'!$F123,"")</f>
        <v>0</v>
      </c>
      <c r="R123" s="75" t="str">
        <f>IF('Prioritized Approach Milestones'!$B123=3,'Prioritized Approach Milestones'!$F123,"")</f>
        <v/>
      </c>
      <c r="S123" s="75" t="str">
        <f>IF('Prioritized Approach Milestones'!$B123=4,'Prioritized Approach Milestones'!$F123,"")</f>
        <v/>
      </c>
      <c r="T123" s="75" t="str">
        <f>IF('Prioritized Approach Milestones'!$B123=5,'Prioritized Approach Milestones'!$F123,"")</f>
        <v/>
      </c>
      <c r="U123" s="76" t="str">
        <f>IF('Prioritized Approach Milestones'!$B123=6,'Prioritized Approach Milestones'!$F123,"")</f>
        <v/>
      </c>
      <c r="V123" s="77" t="str">
        <f>IF(AND('Prioritized Approach Milestones'!C123="Yes",'Prioritized Approach Milestones'!F123=""),"CORRECT",IF('Prioritized Approach Milestones'!C123="No","CORRECT",IF('Prioritized Approach Milestones'!B123=1,"ERROR 1","N/A")))</f>
        <v>N/A</v>
      </c>
      <c r="W123" s="77" t="str">
        <f>IF(AND('Prioritized Approach Milestones'!C123="Yes",'Prioritized Approach Milestones'!F123=""),"CORRECT",IF('Prioritized Approach Milestones'!C123="No","CORRECT",IF('Prioritized Approach Milestones'!B123=2,"ERROR 1","N/A")))</f>
        <v>ERROR 1</v>
      </c>
      <c r="X123" s="77" t="str">
        <f>IF(AND('Prioritized Approach Milestones'!C123="Yes",'Prioritized Approach Milestones'!F123=""),"CORRECT",IF('Prioritized Approach Milestones'!C123="No","CORRECT",IF('Prioritized Approach Milestones'!B123=3,"ERROR 1","N/A")))</f>
        <v>N/A</v>
      </c>
      <c r="Y123" s="77" t="str">
        <f>IF(AND('Prioritized Approach Milestones'!C123="Yes",'Prioritized Approach Milestones'!F123=""),"CORRECT",IF('Prioritized Approach Milestones'!C123="No","CORRECT",IF('Prioritized Approach Milestones'!B123=4,"ERROR 1","N/A")))</f>
        <v>N/A</v>
      </c>
      <c r="Z123" s="77" t="str">
        <f>IF(AND('Prioritized Approach Milestones'!C123="Yes",'Prioritized Approach Milestones'!F123=""),"CORRECT",IF('Prioritized Approach Milestones'!C123="No","CORRECT",IF('Prioritized Approach Milestones'!B123=5,"ERROR 1","N/A")))</f>
        <v>N/A</v>
      </c>
      <c r="AA123" s="77" t="str">
        <f>IF(AND('Prioritized Approach Milestones'!C123="Yes",'Prioritized Approach Milestones'!F123=""),"CORRECT",IF('Prioritized Approach Milestones'!C123="No","CORRECT",IF('Prioritized Approach Milestones'!B123=6,"ERROR 1","N/A")))</f>
        <v>N/A</v>
      </c>
      <c r="AB123" s="69" t="str">
        <f>IF(AND('Prioritized Approach Milestones'!C123="No",'Prioritized Approach Milestones'!F123=""),IF('Prioritized Approach Milestones'!B123=1,"ERROR 2","N/A"),"CORRECT")</f>
        <v>CORRECT</v>
      </c>
      <c r="AC123" s="69" t="str">
        <f>IF(AND('Prioritized Approach Milestones'!C123="No",'Prioritized Approach Milestones'!F123=""),IF('Prioritized Approach Milestones'!B123=2,"ERROR 2","N/A"),"CORRECT")</f>
        <v>CORRECT</v>
      </c>
      <c r="AD123" s="69" t="str">
        <f>IF(AND('Prioritized Approach Milestones'!C123="No",'Prioritized Approach Milestones'!F123=""),IF('Prioritized Approach Milestones'!B123=3,"ERROR 2","N/A"),"CORRECT")</f>
        <v>CORRECT</v>
      </c>
      <c r="AE123" s="69" t="str">
        <f>IF(AND('Prioritized Approach Milestones'!C123="No",'Prioritized Approach Milestones'!F123=""),IF('Prioritized Approach Milestones'!B123=4,"ERROR 2","N/A"),"CORRECT")</f>
        <v>CORRECT</v>
      </c>
      <c r="AF123" s="69" t="str">
        <f>IF(AND('Prioritized Approach Milestones'!C123="No",'Prioritized Approach Milestones'!F123=""),IF('Prioritized Approach Milestones'!B123=5,"ERROR 2","N/A"),"CORRECT")</f>
        <v>CORRECT</v>
      </c>
      <c r="AG123" s="78" t="str">
        <f>IF(AND('Prioritized Approach Milestones'!C123="No",'Prioritized Approach Milestones'!F123=""),IF('Prioritized Approach Milestones'!B123=6,"ERROR 2","N/A"),"CORRECT")</f>
        <v>CORRECT</v>
      </c>
    </row>
    <row r="124" spans="1:33">
      <c r="A124" s="85">
        <f>COUNTIFS('Prioritized Approach Milestones'!B124,"1",'Prioritized Approach Milestones'!C124,"yes")</f>
        <v>0</v>
      </c>
      <c r="B124" s="90">
        <f>COUNTIFS('Prioritized Approach Milestones'!B124,"2",'Prioritized Approach Milestones'!C124,"yes")</f>
        <v>0</v>
      </c>
      <c r="C124" s="86">
        <f>COUNTIFS('Prioritized Approach Milestones'!B124,"3",'Prioritized Approach Milestones'!C124,"yes")</f>
        <v>0</v>
      </c>
      <c r="D124" s="87">
        <f>COUNTIFS('Prioritized Approach Milestones'!B124,"4",'Prioritized Approach Milestones'!C124,"yes")</f>
        <v>0</v>
      </c>
      <c r="E124" s="88">
        <f>COUNTIFS('Prioritized Approach Milestones'!B124,"5",'Prioritized Approach Milestones'!C124,"yes")</f>
        <v>0</v>
      </c>
      <c r="F124" s="89">
        <f>COUNTIFS('Prioritized Approach Milestones'!B124,"6",'Prioritized Approach Milestones'!C124,"yes")</f>
        <v>0</v>
      </c>
      <c r="G124" s="274">
        <f t="shared" si="5"/>
        <v>0</v>
      </c>
      <c r="H124" s="172">
        <f>COUNTIFS('Prioritized Approach Milestones'!B124,"1",'Prioritized Approach Milestones'!C124,"N/A")</f>
        <v>0</v>
      </c>
      <c r="I124" s="172">
        <f>COUNTIFS('Prioritized Approach Milestones'!B124,"2",'Prioritized Approach Milestones'!C124,"N/A")</f>
        <v>0</v>
      </c>
      <c r="J124" s="172">
        <f>COUNTIFS('Prioritized Approach Milestones'!B124,"3",'Prioritized Approach Milestones'!C124,"N/A")</f>
        <v>0</v>
      </c>
      <c r="K124" s="172">
        <f>COUNTIFS('Prioritized Approach Milestones'!B124,"4",'Prioritized Approach Milestones'!C124,"N/A")</f>
        <v>0</v>
      </c>
      <c r="L124" s="172">
        <f>COUNTIFS('Prioritized Approach Milestones'!B124,"5",'Prioritized Approach Milestones'!C124,"N/A")</f>
        <v>0</v>
      </c>
      <c r="M124" s="172">
        <f>COUNTIFS('Prioritized Approach Milestones'!B124,"6",'Prioritized Approach Milestones'!C124,"N/A")</f>
        <v>0</v>
      </c>
      <c r="N124" s="260">
        <f t="shared" si="3"/>
        <v>0</v>
      </c>
      <c r="O124" s="279"/>
      <c r="P124" s="75" t="str">
        <f>IF('Prioritized Approach Milestones'!$B124=1,'Prioritized Approach Milestones'!$F124,"")</f>
        <v/>
      </c>
      <c r="Q124" s="75">
        <f>IF('Prioritized Approach Milestones'!$B124=2,'Prioritized Approach Milestones'!$F124,"")</f>
        <v>0</v>
      </c>
      <c r="R124" s="75" t="str">
        <f>IF('Prioritized Approach Milestones'!$B124=3,'Prioritized Approach Milestones'!$F124,"")</f>
        <v/>
      </c>
      <c r="S124" s="75" t="str">
        <f>IF('Prioritized Approach Milestones'!$B124=4,'Prioritized Approach Milestones'!$F124,"")</f>
        <v/>
      </c>
      <c r="T124" s="75" t="str">
        <f>IF('Prioritized Approach Milestones'!$B124=5,'Prioritized Approach Milestones'!$F124,"")</f>
        <v/>
      </c>
      <c r="U124" s="76" t="str">
        <f>IF('Prioritized Approach Milestones'!$B124=6,'Prioritized Approach Milestones'!$F124,"")</f>
        <v/>
      </c>
      <c r="V124" s="77" t="str">
        <f>IF(AND('Prioritized Approach Milestones'!C124="Yes",'Prioritized Approach Milestones'!F124=""),"CORRECT",IF('Prioritized Approach Milestones'!C124="No","CORRECT",IF('Prioritized Approach Milestones'!B124=1,"ERROR 1","N/A")))</f>
        <v>N/A</v>
      </c>
      <c r="W124" s="77" t="str">
        <f>IF(AND('Prioritized Approach Milestones'!C124="Yes",'Prioritized Approach Milestones'!F124=""),"CORRECT",IF('Prioritized Approach Milestones'!C124="No","CORRECT",IF('Prioritized Approach Milestones'!B124=2,"ERROR 1","N/A")))</f>
        <v>ERROR 1</v>
      </c>
      <c r="X124" s="77" t="str">
        <f>IF(AND('Prioritized Approach Milestones'!C124="Yes",'Prioritized Approach Milestones'!F124=""),"CORRECT",IF('Prioritized Approach Milestones'!C124="No","CORRECT",IF('Prioritized Approach Milestones'!B124=3,"ERROR 1","N/A")))</f>
        <v>N/A</v>
      </c>
      <c r="Y124" s="77" t="str">
        <f>IF(AND('Prioritized Approach Milestones'!C124="Yes",'Prioritized Approach Milestones'!F124=""),"CORRECT",IF('Prioritized Approach Milestones'!C124="No","CORRECT",IF('Prioritized Approach Milestones'!B124=4,"ERROR 1","N/A")))</f>
        <v>N/A</v>
      </c>
      <c r="Z124" s="77" t="str">
        <f>IF(AND('Prioritized Approach Milestones'!C124="Yes",'Prioritized Approach Milestones'!F124=""),"CORRECT",IF('Prioritized Approach Milestones'!C124="No","CORRECT",IF('Prioritized Approach Milestones'!B124=5,"ERROR 1","N/A")))</f>
        <v>N/A</v>
      </c>
      <c r="AA124" s="77" t="str">
        <f>IF(AND('Prioritized Approach Milestones'!C124="Yes",'Prioritized Approach Milestones'!F124=""),"CORRECT",IF('Prioritized Approach Milestones'!C124="No","CORRECT",IF('Prioritized Approach Milestones'!B124=6,"ERROR 1","N/A")))</f>
        <v>N/A</v>
      </c>
      <c r="AB124" s="69" t="str">
        <f>IF(AND('Prioritized Approach Milestones'!C124="No",'Prioritized Approach Milestones'!F124=""),IF('Prioritized Approach Milestones'!B124=1,"ERROR 2","N/A"),"CORRECT")</f>
        <v>CORRECT</v>
      </c>
      <c r="AC124" s="69" t="str">
        <f>IF(AND('Prioritized Approach Milestones'!C124="No",'Prioritized Approach Milestones'!F124=""),IF('Prioritized Approach Milestones'!B124=2,"ERROR 2","N/A"),"CORRECT")</f>
        <v>CORRECT</v>
      </c>
      <c r="AD124" s="69" t="str">
        <f>IF(AND('Prioritized Approach Milestones'!C124="No",'Prioritized Approach Milestones'!F124=""),IF('Prioritized Approach Milestones'!B124=3,"ERROR 2","N/A"),"CORRECT")</f>
        <v>CORRECT</v>
      </c>
      <c r="AE124" s="69" t="str">
        <f>IF(AND('Prioritized Approach Milestones'!C124="No",'Prioritized Approach Milestones'!F124=""),IF('Prioritized Approach Milestones'!B124=4,"ERROR 2","N/A"),"CORRECT")</f>
        <v>CORRECT</v>
      </c>
      <c r="AF124" s="69" t="str">
        <f>IF(AND('Prioritized Approach Milestones'!C124="No",'Prioritized Approach Milestones'!F124=""),IF('Prioritized Approach Milestones'!B124=5,"ERROR 2","N/A"),"CORRECT")</f>
        <v>CORRECT</v>
      </c>
      <c r="AG124" s="78" t="str">
        <f>IF(AND('Prioritized Approach Milestones'!C124="No",'Prioritized Approach Milestones'!F124=""),IF('Prioritized Approach Milestones'!B124=6,"ERROR 2","N/A"),"CORRECT")</f>
        <v>CORRECT</v>
      </c>
    </row>
    <row r="125" spans="1:33">
      <c r="A125" s="85">
        <f>COUNTIFS('Prioritized Approach Milestones'!B125,"1",'Prioritized Approach Milestones'!C125,"yes")</f>
        <v>0</v>
      </c>
      <c r="B125" s="90">
        <f>COUNTIFS('Prioritized Approach Milestones'!B125,"2",'Prioritized Approach Milestones'!C125,"yes")</f>
        <v>0</v>
      </c>
      <c r="C125" s="86">
        <f>COUNTIFS('Prioritized Approach Milestones'!B125,"3",'Prioritized Approach Milestones'!C125,"yes")</f>
        <v>0</v>
      </c>
      <c r="D125" s="87">
        <f>COUNTIFS('Prioritized Approach Milestones'!B125,"4",'Prioritized Approach Milestones'!C125,"yes")</f>
        <v>0</v>
      </c>
      <c r="E125" s="88">
        <f>COUNTIFS('Prioritized Approach Milestones'!B125,"5",'Prioritized Approach Milestones'!C125,"yes")</f>
        <v>0</v>
      </c>
      <c r="F125" s="89">
        <f>COUNTIFS('Prioritized Approach Milestones'!B125,"6",'Prioritized Approach Milestones'!C125,"yes")</f>
        <v>0</v>
      </c>
      <c r="G125" s="274">
        <f t="shared" si="5"/>
        <v>0</v>
      </c>
      <c r="H125" s="172">
        <f>COUNTIFS('Prioritized Approach Milestones'!B125,"1",'Prioritized Approach Milestones'!C125,"N/A")</f>
        <v>0</v>
      </c>
      <c r="I125" s="172">
        <f>COUNTIFS('Prioritized Approach Milestones'!B125,"2",'Prioritized Approach Milestones'!C125,"N/A")</f>
        <v>0</v>
      </c>
      <c r="J125" s="172">
        <f>COUNTIFS('Prioritized Approach Milestones'!B125,"3",'Prioritized Approach Milestones'!C125,"N/A")</f>
        <v>0</v>
      </c>
      <c r="K125" s="172">
        <f>COUNTIFS('Prioritized Approach Milestones'!B125,"4",'Prioritized Approach Milestones'!C125,"N/A")</f>
        <v>0</v>
      </c>
      <c r="L125" s="172">
        <f>COUNTIFS('Prioritized Approach Milestones'!B125,"5",'Prioritized Approach Milestones'!C125,"N/A")</f>
        <v>0</v>
      </c>
      <c r="M125" s="172">
        <f>COUNTIFS('Prioritized Approach Milestones'!B125,"6",'Prioritized Approach Milestones'!C125,"N/A")</f>
        <v>0</v>
      </c>
      <c r="N125" s="260">
        <f t="shared" si="3"/>
        <v>0</v>
      </c>
      <c r="O125" s="279"/>
      <c r="P125" s="75" t="str">
        <f>IF('Prioritized Approach Milestones'!$B125=1,'Prioritized Approach Milestones'!$F125,"")</f>
        <v/>
      </c>
      <c r="Q125" s="75">
        <f>IF('Prioritized Approach Milestones'!$B125=2,'Prioritized Approach Milestones'!$F125,"")</f>
        <v>0</v>
      </c>
      <c r="R125" s="75" t="str">
        <f>IF('Prioritized Approach Milestones'!$B125=3,'Prioritized Approach Milestones'!$F125,"")</f>
        <v/>
      </c>
      <c r="S125" s="75" t="str">
        <f>IF('Prioritized Approach Milestones'!$B125=4,'Prioritized Approach Milestones'!$F125,"")</f>
        <v/>
      </c>
      <c r="T125" s="75" t="str">
        <f>IF('Prioritized Approach Milestones'!$B125=5,'Prioritized Approach Milestones'!$F125,"")</f>
        <v/>
      </c>
      <c r="U125" s="76" t="str">
        <f>IF('Prioritized Approach Milestones'!$B125=6,'Prioritized Approach Milestones'!$F125,"")</f>
        <v/>
      </c>
      <c r="V125" s="77" t="str">
        <f>IF(AND('Prioritized Approach Milestones'!C125="Yes",'Prioritized Approach Milestones'!F125=""),"CORRECT",IF('Prioritized Approach Milestones'!C125="No","CORRECT",IF('Prioritized Approach Milestones'!B125=1,"ERROR 1","N/A")))</f>
        <v>N/A</v>
      </c>
      <c r="W125" s="77" t="str">
        <f>IF(AND('Prioritized Approach Milestones'!C125="Yes",'Prioritized Approach Milestones'!F125=""),"CORRECT",IF('Prioritized Approach Milestones'!C125="No","CORRECT",IF('Prioritized Approach Milestones'!B125=2,"ERROR 1","N/A")))</f>
        <v>ERROR 1</v>
      </c>
      <c r="X125" s="77" t="str">
        <f>IF(AND('Prioritized Approach Milestones'!C125="Yes",'Prioritized Approach Milestones'!F125=""),"CORRECT",IF('Prioritized Approach Milestones'!C125="No","CORRECT",IF('Prioritized Approach Milestones'!B125=3,"ERROR 1","N/A")))</f>
        <v>N/A</v>
      </c>
      <c r="Y125" s="77" t="str">
        <f>IF(AND('Prioritized Approach Milestones'!C125="Yes",'Prioritized Approach Milestones'!F125=""),"CORRECT",IF('Prioritized Approach Milestones'!C125="No","CORRECT",IF('Prioritized Approach Milestones'!B125=4,"ERROR 1","N/A")))</f>
        <v>N/A</v>
      </c>
      <c r="Z125" s="77" t="str">
        <f>IF(AND('Prioritized Approach Milestones'!C125="Yes",'Prioritized Approach Milestones'!F125=""),"CORRECT",IF('Prioritized Approach Milestones'!C125="No","CORRECT",IF('Prioritized Approach Milestones'!B125=5,"ERROR 1","N/A")))</f>
        <v>N/A</v>
      </c>
      <c r="AA125" s="77" t="str">
        <f>IF(AND('Prioritized Approach Milestones'!C125="Yes",'Prioritized Approach Milestones'!F125=""),"CORRECT",IF('Prioritized Approach Milestones'!C125="No","CORRECT",IF('Prioritized Approach Milestones'!B125=6,"ERROR 1","N/A")))</f>
        <v>N/A</v>
      </c>
      <c r="AB125" s="69" t="str">
        <f>IF(AND('Prioritized Approach Milestones'!C125="No",'Prioritized Approach Milestones'!F125=""),IF('Prioritized Approach Milestones'!B125=1,"ERROR 2","N/A"),"CORRECT")</f>
        <v>CORRECT</v>
      </c>
      <c r="AC125" s="69" t="str">
        <f>IF(AND('Prioritized Approach Milestones'!C125="No",'Prioritized Approach Milestones'!F125=""),IF('Prioritized Approach Milestones'!B125=2,"ERROR 2","N/A"),"CORRECT")</f>
        <v>CORRECT</v>
      </c>
      <c r="AD125" s="69" t="str">
        <f>IF(AND('Prioritized Approach Milestones'!C125="No",'Prioritized Approach Milestones'!F125=""),IF('Prioritized Approach Milestones'!B125=3,"ERROR 2","N/A"),"CORRECT")</f>
        <v>CORRECT</v>
      </c>
      <c r="AE125" s="69" t="str">
        <f>IF(AND('Prioritized Approach Milestones'!C125="No",'Prioritized Approach Milestones'!F125=""),IF('Prioritized Approach Milestones'!B125=4,"ERROR 2","N/A"),"CORRECT")</f>
        <v>CORRECT</v>
      </c>
      <c r="AF125" s="69" t="str">
        <f>IF(AND('Prioritized Approach Milestones'!C125="No",'Prioritized Approach Milestones'!F125=""),IF('Prioritized Approach Milestones'!B125=5,"ERROR 2","N/A"),"CORRECT")</f>
        <v>CORRECT</v>
      </c>
      <c r="AG125" s="78" t="str">
        <f>IF(AND('Prioritized Approach Milestones'!C125="No",'Prioritized Approach Milestones'!F125=""),IF('Prioritized Approach Milestones'!B125=6,"ERROR 2","N/A"),"CORRECT")</f>
        <v>CORRECT</v>
      </c>
    </row>
    <row r="126" spans="1:33">
      <c r="A126" s="85">
        <f>COUNTIFS('Prioritized Approach Milestones'!B126,"1",'Prioritized Approach Milestones'!C126,"yes")</f>
        <v>0</v>
      </c>
      <c r="B126" s="90">
        <f>COUNTIFS('Prioritized Approach Milestones'!B126,"2",'Prioritized Approach Milestones'!C126,"yes")</f>
        <v>0</v>
      </c>
      <c r="C126" s="86">
        <f>COUNTIFS('Prioritized Approach Milestones'!B126,"3",'Prioritized Approach Milestones'!C126,"yes")</f>
        <v>0</v>
      </c>
      <c r="D126" s="87">
        <f>COUNTIFS('Prioritized Approach Milestones'!B126,"4",'Prioritized Approach Milestones'!C126,"yes")</f>
        <v>0</v>
      </c>
      <c r="E126" s="88">
        <f>COUNTIFS('Prioritized Approach Milestones'!B126,"5",'Prioritized Approach Milestones'!C126,"yes")</f>
        <v>0</v>
      </c>
      <c r="F126" s="89">
        <f>COUNTIFS('Prioritized Approach Milestones'!B126,"6",'Prioritized Approach Milestones'!C126,"yes")</f>
        <v>0</v>
      </c>
      <c r="G126" s="274">
        <f t="shared" si="5"/>
        <v>0</v>
      </c>
      <c r="H126" s="172">
        <f>COUNTIFS('Prioritized Approach Milestones'!B126,"1",'Prioritized Approach Milestones'!C126,"N/A")</f>
        <v>0</v>
      </c>
      <c r="I126" s="172">
        <f>COUNTIFS('Prioritized Approach Milestones'!B126,"2",'Prioritized Approach Milestones'!C126,"N/A")</f>
        <v>0</v>
      </c>
      <c r="J126" s="172">
        <f>COUNTIFS('Prioritized Approach Milestones'!B126,"3",'Prioritized Approach Milestones'!C126,"N/A")</f>
        <v>0</v>
      </c>
      <c r="K126" s="172">
        <f>COUNTIFS('Prioritized Approach Milestones'!B126,"4",'Prioritized Approach Milestones'!C126,"N/A")</f>
        <v>0</v>
      </c>
      <c r="L126" s="172">
        <f>COUNTIFS('Prioritized Approach Milestones'!B126,"5",'Prioritized Approach Milestones'!C126,"N/A")</f>
        <v>0</v>
      </c>
      <c r="M126" s="172">
        <f>COUNTIFS('Prioritized Approach Milestones'!B126,"6",'Prioritized Approach Milestones'!C126,"N/A")</f>
        <v>0</v>
      </c>
      <c r="N126" s="260">
        <f t="shared" si="3"/>
        <v>0</v>
      </c>
      <c r="O126" s="279"/>
      <c r="P126" s="75" t="str">
        <f>IF('Prioritized Approach Milestones'!$B126=1,'Prioritized Approach Milestones'!$F126,"")</f>
        <v/>
      </c>
      <c r="Q126" s="75">
        <f>IF('Prioritized Approach Milestones'!$B126=2,'Prioritized Approach Milestones'!$F126,"")</f>
        <v>0</v>
      </c>
      <c r="R126" s="75" t="str">
        <f>IF('Prioritized Approach Milestones'!$B126=3,'Prioritized Approach Milestones'!$F126,"")</f>
        <v/>
      </c>
      <c r="S126" s="75" t="str">
        <f>IF('Prioritized Approach Milestones'!$B126=4,'Prioritized Approach Milestones'!$F126,"")</f>
        <v/>
      </c>
      <c r="T126" s="75" t="str">
        <f>IF('Prioritized Approach Milestones'!$B126=5,'Prioritized Approach Milestones'!$F126,"")</f>
        <v/>
      </c>
      <c r="U126" s="76" t="str">
        <f>IF('Prioritized Approach Milestones'!$B126=6,'Prioritized Approach Milestones'!$F126,"")</f>
        <v/>
      </c>
      <c r="V126" s="77" t="str">
        <f>IF(AND('Prioritized Approach Milestones'!C126="Yes",'Prioritized Approach Milestones'!F126=""),"CORRECT",IF('Prioritized Approach Milestones'!C126="No","CORRECT",IF('Prioritized Approach Milestones'!B126=1,"ERROR 1","N/A")))</f>
        <v>N/A</v>
      </c>
      <c r="W126" s="77" t="str">
        <f>IF(AND('Prioritized Approach Milestones'!C126="Yes",'Prioritized Approach Milestones'!F126=""),"CORRECT",IF('Prioritized Approach Milestones'!C126="No","CORRECT",IF('Prioritized Approach Milestones'!B126=2,"ERROR 1","N/A")))</f>
        <v>ERROR 1</v>
      </c>
      <c r="X126" s="77" t="str">
        <f>IF(AND('Prioritized Approach Milestones'!C126="Yes",'Prioritized Approach Milestones'!F126=""),"CORRECT",IF('Prioritized Approach Milestones'!C126="No","CORRECT",IF('Prioritized Approach Milestones'!B126=3,"ERROR 1","N/A")))</f>
        <v>N/A</v>
      </c>
      <c r="Y126" s="77" t="str">
        <f>IF(AND('Prioritized Approach Milestones'!C126="Yes",'Prioritized Approach Milestones'!F126=""),"CORRECT",IF('Prioritized Approach Milestones'!C126="No","CORRECT",IF('Prioritized Approach Milestones'!B126=4,"ERROR 1","N/A")))</f>
        <v>N/A</v>
      </c>
      <c r="Z126" s="77" t="str">
        <f>IF(AND('Prioritized Approach Milestones'!C126="Yes",'Prioritized Approach Milestones'!F126=""),"CORRECT",IF('Prioritized Approach Milestones'!C126="No","CORRECT",IF('Prioritized Approach Milestones'!B126=5,"ERROR 1","N/A")))</f>
        <v>N/A</v>
      </c>
      <c r="AA126" s="77" t="str">
        <f>IF(AND('Prioritized Approach Milestones'!C126="Yes",'Prioritized Approach Milestones'!F126=""),"CORRECT",IF('Prioritized Approach Milestones'!C126="No","CORRECT",IF('Prioritized Approach Milestones'!B126=6,"ERROR 1","N/A")))</f>
        <v>N/A</v>
      </c>
      <c r="AB126" s="69" t="str">
        <f>IF(AND('Prioritized Approach Milestones'!C126="No",'Prioritized Approach Milestones'!F126=""),IF('Prioritized Approach Milestones'!B126=1,"ERROR 2","N/A"),"CORRECT")</f>
        <v>CORRECT</v>
      </c>
      <c r="AC126" s="69" t="str">
        <f>IF(AND('Prioritized Approach Milestones'!C126="No",'Prioritized Approach Milestones'!F126=""),IF('Prioritized Approach Milestones'!B126=2,"ERROR 2","N/A"),"CORRECT")</f>
        <v>CORRECT</v>
      </c>
      <c r="AD126" s="69" t="str">
        <f>IF(AND('Prioritized Approach Milestones'!C126="No",'Prioritized Approach Milestones'!F126=""),IF('Prioritized Approach Milestones'!B126=3,"ERROR 2","N/A"),"CORRECT")</f>
        <v>CORRECT</v>
      </c>
      <c r="AE126" s="69" t="str">
        <f>IF(AND('Prioritized Approach Milestones'!C126="No",'Prioritized Approach Milestones'!F126=""),IF('Prioritized Approach Milestones'!B126=4,"ERROR 2","N/A"),"CORRECT")</f>
        <v>CORRECT</v>
      </c>
      <c r="AF126" s="69" t="str">
        <f>IF(AND('Prioritized Approach Milestones'!C126="No",'Prioritized Approach Milestones'!F126=""),IF('Prioritized Approach Milestones'!B126=5,"ERROR 2","N/A"),"CORRECT")</f>
        <v>CORRECT</v>
      </c>
      <c r="AG126" s="78" t="str">
        <f>IF(AND('Prioritized Approach Milestones'!C126="No",'Prioritized Approach Milestones'!F126=""),IF('Prioritized Approach Milestones'!B126=6,"ERROR 2","N/A"),"CORRECT")</f>
        <v>CORRECT</v>
      </c>
    </row>
    <row r="127" spans="1:33">
      <c r="A127" s="85">
        <f>COUNTIFS('Prioritized Approach Milestones'!B127,"1",'Prioritized Approach Milestones'!C127,"yes")</f>
        <v>0</v>
      </c>
      <c r="B127" s="90">
        <f>COUNTIFS('Prioritized Approach Milestones'!B127,"2",'Prioritized Approach Milestones'!C127,"yes")</f>
        <v>0</v>
      </c>
      <c r="C127" s="86">
        <f>COUNTIFS('Prioritized Approach Milestones'!B127,"3",'Prioritized Approach Milestones'!C127,"yes")</f>
        <v>0</v>
      </c>
      <c r="D127" s="87">
        <f>COUNTIFS('Prioritized Approach Milestones'!B127,"4",'Prioritized Approach Milestones'!C127,"yes")</f>
        <v>0</v>
      </c>
      <c r="E127" s="88">
        <f>COUNTIFS('Prioritized Approach Milestones'!B127,"5",'Prioritized Approach Milestones'!C127,"yes")</f>
        <v>0</v>
      </c>
      <c r="F127" s="89">
        <f>COUNTIFS('Prioritized Approach Milestones'!B127,"6",'Prioritized Approach Milestones'!C127,"yes")</f>
        <v>0</v>
      </c>
      <c r="G127" s="274">
        <f t="shared" si="5"/>
        <v>0</v>
      </c>
      <c r="H127" s="172">
        <f>COUNTIFS('Prioritized Approach Milestones'!B127,"1",'Prioritized Approach Milestones'!C127,"N/A")</f>
        <v>0</v>
      </c>
      <c r="I127" s="172">
        <f>COUNTIFS('Prioritized Approach Milestones'!B127,"2",'Prioritized Approach Milestones'!C127,"N/A")</f>
        <v>0</v>
      </c>
      <c r="J127" s="172">
        <f>COUNTIFS('Prioritized Approach Milestones'!B127,"3",'Prioritized Approach Milestones'!C127,"N/A")</f>
        <v>0</v>
      </c>
      <c r="K127" s="172">
        <f>COUNTIFS('Prioritized Approach Milestones'!B127,"4",'Prioritized Approach Milestones'!C127,"N/A")</f>
        <v>0</v>
      </c>
      <c r="L127" s="172">
        <f>COUNTIFS('Prioritized Approach Milestones'!B127,"5",'Prioritized Approach Milestones'!C127,"N/A")</f>
        <v>0</v>
      </c>
      <c r="M127" s="172">
        <f>COUNTIFS('Prioritized Approach Milestones'!B127,"6",'Prioritized Approach Milestones'!C127,"N/A")</f>
        <v>0</v>
      </c>
      <c r="N127" s="260">
        <f t="shared" si="3"/>
        <v>0</v>
      </c>
      <c r="O127" s="279"/>
      <c r="P127" s="75" t="str">
        <f>IF('Prioritized Approach Milestones'!$B127=1,'Prioritized Approach Milestones'!$F127,"")</f>
        <v/>
      </c>
      <c r="Q127" s="75">
        <f>IF('Prioritized Approach Milestones'!$B127=2,'Prioritized Approach Milestones'!$F127,"")</f>
        <v>0</v>
      </c>
      <c r="R127" s="75" t="str">
        <f>IF('Prioritized Approach Milestones'!$B127=3,'Prioritized Approach Milestones'!$F127,"")</f>
        <v/>
      </c>
      <c r="S127" s="75" t="str">
        <f>IF('Prioritized Approach Milestones'!$B127=4,'Prioritized Approach Milestones'!$F127,"")</f>
        <v/>
      </c>
      <c r="T127" s="75" t="str">
        <f>IF('Prioritized Approach Milestones'!$B127=5,'Prioritized Approach Milestones'!$F127,"")</f>
        <v/>
      </c>
      <c r="U127" s="76" t="str">
        <f>IF('Prioritized Approach Milestones'!$B127=6,'Prioritized Approach Milestones'!$F127,"")</f>
        <v/>
      </c>
      <c r="V127" s="77" t="str">
        <f>IF(AND('Prioritized Approach Milestones'!C127="Yes",'Prioritized Approach Milestones'!F127=""),"CORRECT",IF('Prioritized Approach Milestones'!C127="No","CORRECT",IF('Prioritized Approach Milestones'!B127=1,"ERROR 1","N/A")))</f>
        <v>N/A</v>
      </c>
      <c r="W127" s="77" t="str">
        <f>IF(AND('Prioritized Approach Milestones'!C127="Yes",'Prioritized Approach Milestones'!F127=""),"CORRECT",IF('Prioritized Approach Milestones'!C127="No","CORRECT",IF('Prioritized Approach Milestones'!B127=2,"ERROR 1","N/A")))</f>
        <v>ERROR 1</v>
      </c>
      <c r="X127" s="77" t="str">
        <f>IF(AND('Prioritized Approach Milestones'!C127="Yes",'Prioritized Approach Milestones'!F127=""),"CORRECT",IF('Prioritized Approach Milestones'!C127="No","CORRECT",IF('Prioritized Approach Milestones'!B127=3,"ERROR 1","N/A")))</f>
        <v>N/A</v>
      </c>
      <c r="Y127" s="77" t="str">
        <f>IF(AND('Prioritized Approach Milestones'!C127="Yes",'Prioritized Approach Milestones'!F127=""),"CORRECT",IF('Prioritized Approach Milestones'!C127="No","CORRECT",IF('Prioritized Approach Milestones'!B127=4,"ERROR 1","N/A")))</f>
        <v>N/A</v>
      </c>
      <c r="Z127" s="77" t="str">
        <f>IF(AND('Prioritized Approach Milestones'!C127="Yes",'Prioritized Approach Milestones'!F127=""),"CORRECT",IF('Prioritized Approach Milestones'!C127="No","CORRECT",IF('Prioritized Approach Milestones'!B127=5,"ERROR 1","N/A")))</f>
        <v>N/A</v>
      </c>
      <c r="AA127" s="77" t="str">
        <f>IF(AND('Prioritized Approach Milestones'!C127="Yes",'Prioritized Approach Milestones'!F127=""),"CORRECT",IF('Prioritized Approach Milestones'!C127="No","CORRECT",IF('Prioritized Approach Milestones'!B127=6,"ERROR 1","N/A")))</f>
        <v>N/A</v>
      </c>
      <c r="AB127" s="69" t="str">
        <f>IF(AND('Prioritized Approach Milestones'!C127="No",'Prioritized Approach Milestones'!F127=""),IF('Prioritized Approach Milestones'!B127=1,"ERROR 2","N/A"),"CORRECT")</f>
        <v>CORRECT</v>
      </c>
      <c r="AC127" s="69" t="str">
        <f>IF(AND('Prioritized Approach Milestones'!C127="No",'Prioritized Approach Milestones'!F127=""),IF('Prioritized Approach Milestones'!B127=2,"ERROR 2","N/A"),"CORRECT")</f>
        <v>CORRECT</v>
      </c>
      <c r="AD127" s="69" t="str">
        <f>IF(AND('Prioritized Approach Milestones'!C127="No",'Prioritized Approach Milestones'!F127=""),IF('Prioritized Approach Milestones'!B127=3,"ERROR 2","N/A"),"CORRECT")</f>
        <v>CORRECT</v>
      </c>
      <c r="AE127" s="69" t="str">
        <f>IF(AND('Prioritized Approach Milestones'!C127="No",'Prioritized Approach Milestones'!F127=""),IF('Prioritized Approach Milestones'!B127=4,"ERROR 2","N/A"),"CORRECT")</f>
        <v>CORRECT</v>
      </c>
      <c r="AF127" s="69" t="str">
        <f>IF(AND('Prioritized Approach Milestones'!C127="No",'Prioritized Approach Milestones'!F127=""),IF('Prioritized Approach Milestones'!B127=5,"ERROR 2","N/A"),"CORRECT")</f>
        <v>CORRECT</v>
      </c>
      <c r="AG127" s="78" t="str">
        <f>IF(AND('Prioritized Approach Milestones'!C127="No",'Prioritized Approach Milestones'!F127=""),IF('Prioritized Approach Milestones'!B127=6,"ERROR 2","N/A"),"CORRECT")</f>
        <v>CORRECT</v>
      </c>
    </row>
    <row r="128" spans="1:33">
      <c r="A128" s="85">
        <f>COUNTIFS('Prioritized Approach Milestones'!B128,"1",'Prioritized Approach Milestones'!C128,"yes")</f>
        <v>0</v>
      </c>
      <c r="B128" s="90">
        <f>COUNTIFS('Prioritized Approach Milestones'!B128,"2",'Prioritized Approach Milestones'!C128,"yes")</f>
        <v>0</v>
      </c>
      <c r="C128" s="86">
        <f>COUNTIFS('Prioritized Approach Milestones'!B128,"3",'Prioritized Approach Milestones'!C128,"yes")</f>
        <v>0</v>
      </c>
      <c r="D128" s="87">
        <f>COUNTIFS('Prioritized Approach Milestones'!B128,"4",'Prioritized Approach Milestones'!C128,"yes")</f>
        <v>0</v>
      </c>
      <c r="E128" s="88">
        <f>COUNTIFS('Prioritized Approach Milestones'!B128,"5",'Prioritized Approach Milestones'!C128,"yes")</f>
        <v>0</v>
      </c>
      <c r="F128" s="89">
        <f>COUNTIFS('Prioritized Approach Milestones'!B128,"6",'Prioritized Approach Milestones'!C128,"yes")</f>
        <v>0</v>
      </c>
      <c r="G128" s="274">
        <f t="shared" si="5"/>
        <v>0</v>
      </c>
      <c r="H128" s="172">
        <f>COUNTIFS('Prioritized Approach Milestones'!B128,"1",'Prioritized Approach Milestones'!C128,"N/A")</f>
        <v>0</v>
      </c>
      <c r="I128" s="172">
        <f>COUNTIFS('Prioritized Approach Milestones'!B128,"2",'Prioritized Approach Milestones'!C128,"N/A")</f>
        <v>0</v>
      </c>
      <c r="J128" s="172">
        <f>COUNTIFS('Prioritized Approach Milestones'!B128,"3",'Prioritized Approach Milestones'!C128,"N/A")</f>
        <v>0</v>
      </c>
      <c r="K128" s="172">
        <f>COUNTIFS('Prioritized Approach Milestones'!B128,"4",'Prioritized Approach Milestones'!C128,"N/A")</f>
        <v>0</v>
      </c>
      <c r="L128" s="172">
        <f>COUNTIFS('Prioritized Approach Milestones'!B128,"5",'Prioritized Approach Milestones'!C128,"N/A")</f>
        <v>0</v>
      </c>
      <c r="M128" s="172">
        <f>COUNTIFS('Prioritized Approach Milestones'!B128,"6",'Prioritized Approach Milestones'!C128,"N/A")</f>
        <v>0</v>
      </c>
      <c r="N128" s="260">
        <f t="shared" si="3"/>
        <v>0</v>
      </c>
      <c r="O128" s="279"/>
      <c r="P128" s="75" t="str">
        <f>IF('Prioritized Approach Milestones'!$B128=1,'Prioritized Approach Milestones'!$F128,"")</f>
        <v/>
      </c>
      <c r="Q128" s="75">
        <f>IF('Prioritized Approach Milestones'!$B128=2,'Prioritized Approach Milestones'!$F128,"")</f>
        <v>0</v>
      </c>
      <c r="R128" s="75" t="str">
        <f>IF('Prioritized Approach Milestones'!$B128=3,'Prioritized Approach Milestones'!$F128,"")</f>
        <v/>
      </c>
      <c r="S128" s="75" t="str">
        <f>IF('Prioritized Approach Milestones'!$B128=4,'Prioritized Approach Milestones'!$F128,"")</f>
        <v/>
      </c>
      <c r="T128" s="75" t="str">
        <f>IF('Prioritized Approach Milestones'!$B128=5,'Prioritized Approach Milestones'!$F128,"")</f>
        <v/>
      </c>
      <c r="U128" s="76" t="str">
        <f>IF('Prioritized Approach Milestones'!$B128=6,'Prioritized Approach Milestones'!$F128,"")</f>
        <v/>
      </c>
      <c r="V128" s="77" t="str">
        <f>IF(AND('Prioritized Approach Milestones'!C128="Yes",'Prioritized Approach Milestones'!F128=""),"CORRECT",IF('Prioritized Approach Milestones'!C128="No","CORRECT",IF('Prioritized Approach Milestones'!B128=1,"ERROR 1","N/A")))</f>
        <v>N/A</v>
      </c>
      <c r="W128" s="77" t="str">
        <f>IF(AND('Prioritized Approach Milestones'!C128="Yes",'Prioritized Approach Milestones'!F128=""),"CORRECT",IF('Prioritized Approach Milestones'!C128="No","CORRECT",IF('Prioritized Approach Milestones'!B128=2,"ERROR 1","N/A")))</f>
        <v>ERROR 1</v>
      </c>
      <c r="X128" s="77" t="str">
        <f>IF(AND('Prioritized Approach Milestones'!C128="Yes",'Prioritized Approach Milestones'!F128=""),"CORRECT",IF('Prioritized Approach Milestones'!C128="No","CORRECT",IF('Prioritized Approach Milestones'!B128=3,"ERROR 1","N/A")))</f>
        <v>N/A</v>
      </c>
      <c r="Y128" s="77" t="str">
        <f>IF(AND('Prioritized Approach Milestones'!C128="Yes",'Prioritized Approach Milestones'!F128=""),"CORRECT",IF('Prioritized Approach Milestones'!C128="No","CORRECT",IF('Prioritized Approach Milestones'!B128=4,"ERROR 1","N/A")))</f>
        <v>N/A</v>
      </c>
      <c r="Z128" s="77" t="str">
        <f>IF(AND('Prioritized Approach Milestones'!C128="Yes",'Prioritized Approach Milestones'!F128=""),"CORRECT",IF('Prioritized Approach Milestones'!C128="No","CORRECT",IF('Prioritized Approach Milestones'!B128=5,"ERROR 1","N/A")))</f>
        <v>N/A</v>
      </c>
      <c r="AA128" s="77" t="str">
        <f>IF(AND('Prioritized Approach Milestones'!C128="Yes",'Prioritized Approach Milestones'!F128=""),"CORRECT",IF('Prioritized Approach Milestones'!C128="No","CORRECT",IF('Prioritized Approach Milestones'!B128=6,"ERROR 1","N/A")))</f>
        <v>N/A</v>
      </c>
      <c r="AB128" s="69" t="str">
        <f>IF(AND('Prioritized Approach Milestones'!C128="No",'Prioritized Approach Milestones'!F128=""),IF('Prioritized Approach Milestones'!B128=1,"ERROR 2","N/A"),"CORRECT")</f>
        <v>CORRECT</v>
      </c>
      <c r="AC128" s="69" t="str">
        <f>IF(AND('Prioritized Approach Milestones'!C128="No",'Prioritized Approach Milestones'!F128=""),IF('Prioritized Approach Milestones'!B128=2,"ERROR 2","N/A"),"CORRECT")</f>
        <v>CORRECT</v>
      </c>
      <c r="AD128" s="69" t="str">
        <f>IF(AND('Prioritized Approach Milestones'!C128="No",'Prioritized Approach Milestones'!F128=""),IF('Prioritized Approach Milestones'!B128=3,"ERROR 2","N/A"),"CORRECT")</f>
        <v>CORRECT</v>
      </c>
      <c r="AE128" s="69" t="str">
        <f>IF(AND('Prioritized Approach Milestones'!C128="No",'Prioritized Approach Milestones'!F128=""),IF('Prioritized Approach Milestones'!B128=4,"ERROR 2","N/A"),"CORRECT")</f>
        <v>CORRECT</v>
      </c>
      <c r="AF128" s="69" t="str">
        <f>IF(AND('Prioritized Approach Milestones'!C128="No",'Prioritized Approach Milestones'!F128=""),IF('Prioritized Approach Milestones'!B128=5,"ERROR 2","N/A"),"CORRECT")</f>
        <v>CORRECT</v>
      </c>
      <c r="AG128" s="78" t="str">
        <f>IF(AND('Prioritized Approach Milestones'!C128="No",'Prioritized Approach Milestones'!F128=""),IF('Prioritized Approach Milestones'!B128=6,"ERROR 2","N/A"),"CORRECT")</f>
        <v>CORRECT</v>
      </c>
    </row>
    <row r="129" spans="1:33">
      <c r="A129" s="85">
        <f>COUNTIFS('Prioritized Approach Milestones'!B129,"1",'Prioritized Approach Milestones'!C129,"yes")</f>
        <v>0</v>
      </c>
      <c r="B129" s="90">
        <f>COUNTIFS('Prioritized Approach Milestones'!B129,"2",'Prioritized Approach Milestones'!C129,"yes")</f>
        <v>0</v>
      </c>
      <c r="C129" s="86">
        <f>COUNTIFS('Prioritized Approach Milestones'!B129,"3",'Prioritized Approach Milestones'!C129,"yes")</f>
        <v>0</v>
      </c>
      <c r="D129" s="87">
        <f>COUNTIFS('Prioritized Approach Milestones'!B129,"4",'Prioritized Approach Milestones'!C129,"yes")</f>
        <v>0</v>
      </c>
      <c r="E129" s="88">
        <f>COUNTIFS('Prioritized Approach Milestones'!B129,"5",'Prioritized Approach Milestones'!C129,"yes")</f>
        <v>0</v>
      </c>
      <c r="F129" s="89">
        <f>COUNTIFS('Prioritized Approach Milestones'!B129,"6",'Prioritized Approach Milestones'!C129,"yes")</f>
        <v>0</v>
      </c>
      <c r="G129" s="274">
        <f t="shared" si="5"/>
        <v>0</v>
      </c>
      <c r="H129" s="172">
        <f>COUNTIFS('Prioritized Approach Milestones'!B129,"1",'Prioritized Approach Milestones'!C129,"N/A")</f>
        <v>0</v>
      </c>
      <c r="I129" s="172">
        <f>COUNTIFS('Prioritized Approach Milestones'!B129,"2",'Prioritized Approach Milestones'!C129,"N/A")</f>
        <v>0</v>
      </c>
      <c r="J129" s="172">
        <f>COUNTIFS('Prioritized Approach Milestones'!B129,"3",'Prioritized Approach Milestones'!C129,"N/A")</f>
        <v>0</v>
      </c>
      <c r="K129" s="172">
        <f>COUNTIFS('Prioritized Approach Milestones'!B129,"4",'Prioritized Approach Milestones'!C129,"N/A")</f>
        <v>0</v>
      </c>
      <c r="L129" s="172">
        <f>COUNTIFS('Prioritized Approach Milestones'!B129,"5",'Prioritized Approach Milestones'!C129,"N/A")</f>
        <v>0</v>
      </c>
      <c r="M129" s="172">
        <f>COUNTIFS('Prioritized Approach Milestones'!B129,"6",'Prioritized Approach Milestones'!C129,"N/A")</f>
        <v>0</v>
      </c>
      <c r="N129" s="260">
        <f t="shared" si="3"/>
        <v>0</v>
      </c>
      <c r="O129" s="279"/>
      <c r="P129" s="75" t="str">
        <f>IF('Prioritized Approach Milestones'!$B129=1,'Prioritized Approach Milestones'!$F129,"")</f>
        <v/>
      </c>
      <c r="Q129" s="75">
        <f>IF('Prioritized Approach Milestones'!$B129=2,'Prioritized Approach Milestones'!$F129,"")</f>
        <v>0</v>
      </c>
      <c r="R129" s="75" t="str">
        <f>IF('Prioritized Approach Milestones'!$B129=3,'Prioritized Approach Milestones'!$F129,"")</f>
        <v/>
      </c>
      <c r="S129" s="75" t="str">
        <f>IF('Prioritized Approach Milestones'!$B129=4,'Prioritized Approach Milestones'!$F129,"")</f>
        <v/>
      </c>
      <c r="T129" s="75" t="str">
        <f>IF('Prioritized Approach Milestones'!$B129=5,'Prioritized Approach Milestones'!$F129,"")</f>
        <v/>
      </c>
      <c r="U129" s="76" t="str">
        <f>IF('Prioritized Approach Milestones'!$B129=6,'Prioritized Approach Milestones'!$F129,"")</f>
        <v/>
      </c>
      <c r="V129" s="77" t="str">
        <f>IF(AND('Prioritized Approach Milestones'!C129="Yes",'Prioritized Approach Milestones'!F129=""),"CORRECT",IF('Prioritized Approach Milestones'!C129="No","CORRECT",IF('Prioritized Approach Milestones'!B129=1,"ERROR 1","N/A")))</f>
        <v>N/A</v>
      </c>
      <c r="W129" s="77" t="str">
        <f>IF(AND('Prioritized Approach Milestones'!C129="Yes",'Prioritized Approach Milestones'!F129=""),"CORRECT",IF('Prioritized Approach Milestones'!C129="No","CORRECT",IF('Prioritized Approach Milestones'!B129=2,"ERROR 1","N/A")))</f>
        <v>ERROR 1</v>
      </c>
      <c r="X129" s="77" t="str">
        <f>IF(AND('Prioritized Approach Milestones'!C129="Yes",'Prioritized Approach Milestones'!F129=""),"CORRECT",IF('Prioritized Approach Milestones'!C129="No","CORRECT",IF('Prioritized Approach Milestones'!B129=3,"ERROR 1","N/A")))</f>
        <v>N/A</v>
      </c>
      <c r="Y129" s="77" t="str">
        <f>IF(AND('Prioritized Approach Milestones'!C129="Yes",'Prioritized Approach Milestones'!F129=""),"CORRECT",IF('Prioritized Approach Milestones'!C129="No","CORRECT",IF('Prioritized Approach Milestones'!B129=4,"ERROR 1","N/A")))</f>
        <v>N/A</v>
      </c>
      <c r="Z129" s="77" t="str">
        <f>IF(AND('Prioritized Approach Milestones'!C129="Yes",'Prioritized Approach Milestones'!F129=""),"CORRECT",IF('Prioritized Approach Milestones'!C129="No","CORRECT",IF('Prioritized Approach Milestones'!B129=5,"ERROR 1","N/A")))</f>
        <v>N/A</v>
      </c>
      <c r="AA129" s="77" t="str">
        <f>IF(AND('Prioritized Approach Milestones'!C129="Yes",'Prioritized Approach Milestones'!F129=""),"CORRECT",IF('Prioritized Approach Milestones'!C129="No","CORRECT",IF('Prioritized Approach Milestones'!B129=6,"ERROR 1","N/A")))</f>
        <v>N/A</v>
      </c>
      <c r="AB129" s="69" t="str">
        <f>IF(AND('Prioritized Approach Milestones'!C129="No",'Prioritized Approach Milestones'!F129=""),IF('Prioritized Approach Milestones'!B129=1,"ERROR 2","N/A"),"CORRECT")</f>
        <v>CORRECT</v>
      </c>
      <c r="AC129" s="69" t="str">
        <f>IF(AND('Prioritized Approach Milestones'!C129="No",'Prioritized Approach Milestones'!F129=""),IF('Prioritized Approach Milestones'!B129=2,"ERROR 2","N/A"),"CORRECT")</f>
        <v>CORRECT</v>
      </c>
      <c r="AD129" s="69" t="str">
        <f>IF(AND('Prioritized Approach Milestones'!C129="No",'Prioritized Approach Milestones'!F129=""),IF('Prioritized Approach Milestones'!B129=3,"ERROR 2","N/A"),"CORRECT")</f>
        <v>CORRECT</v>
      </c>
      <c r="AE129" s="69" t="str">
        <f>IF(AND('Prioritized Approach Milestones'!C129="No",'Prioritized Approach Milestones'!F129=""),IF('Prioritized Approach Milestones'!B129=4,"ERROR 2","N/A"),"CORRECT")</f>
        <v>CORRECT</v>
      </c>
      <c r="AF129" s="69" t="str">
        <f>IF(AND('Prioritized Approach Milestones'!C129="No",'Prioritized Approach Milestones'!F129=""),IF('Prioritized Approach Milestones'!B129=5,"ERROR 2","N/A"),"CORRECT")</f>
        <v>CORRECT</v>
      </c>
      <c r="AG129" s="78" t="str">
        <f>IF(AND('Prioritized Approach Milestones'!C129="No",'Prioritized Approach Milestones'!F129=""),IF('Prioritized Approach Milestones'!B129=6,"ERROR 2","N/A"),"CORRECT")</f>
        <v>CORRECT</v>
      </c>
    </row>
    <row r="130" spans="1:33">
      <c r="A130" s="85">
        <f>COUNTIFS('Prioritized Approach Milestones'!B130,"1",'Prioritized Approach Milestones'!C130,"yes")</f>
        <v>0</v>
      </c>
      <c r="B130" s="90">
        <f>COUNTIFS('Prioritized Approach Milestones'!B130,"2",'Prioritized Approach Milestones'!C130,"yes")</f>
        <v>0</v>
      </c>
      <c r="C130" s="86">
        <f>COUNTIFS('Prioritized Approach Milestones'!B130,"3",'Prioritized Approach Milestones'!C130,"yes")</f>
        <v>0</v>
      </c>
      <c r="D130" s="87">
        <f>COUNTIFS('Prioritized Approach Milestones'!B130,"4",'Prioritized Approach Milestones'!C130,"yes")</f>
        <v>0</v>
      </c>
      <c r="E130" s="88">
        <f>COUNTIFS('Prioritized Approach Milestones'!B130,"5",'Prioritized Approach Milestones'!C130,"yes")</f>
        <v>0</v>
      </c>
      <c r="F130" s="89">
        <f>COUNTIFS('Prioritized Approach Milestones'!B130,"6",'Prioritized Approach Milestones'!C130,"yes")</f>
        <v>0</v>
      </c>
      <c r="G130" s="274">
        <f t="shared" si="5"/>
        <v>0</v>
      </c>
      <c r="H130" s="172">
        <f>COUNTIFS('Prioritized Approach Milestones'!B130,"1",'Prioritized Approach Milestones'!C130,"N/A")</f>
        <v>0</v>
      </c>
      <c r="I130" s="172">
        <f>COUNTIFS('Prioritized Approach Milestones'!B130,"2",'Prioritized Approach Milestones'!C130,"N/A")</f>
        <v>0</v>
      </c>
      <c r="J130" s="172">
        <f>COUNTIFS('Prioritized Approach Milestones'!B130,"3",'Prioritized Approach Milestones'!C130,"N/A")</f>
        <v>0</v>
      </c>
      <c r="K130" s="172">
        <f>COUNTIFS('Prioritized Approach Milestones'!B130,"4",'Prioritized Approach Milestones'!C130,"N/A")</f>
        <v>0</v>
      </c>
      <c r="L130" s="172">
        <f>COUNTIFS('Prioritized Approach Milestones'!B130,"5",'Prioritized Approach Milestones'!C130,"N/A")</f>
        <v>0</v>
      </c>
      <c r="M130" s="172">
        <f>COUNTIFS('Prioritized Approach Milestones'!B130,"6",'Prioritized Approach Milestones'!C130,"N/A")</f>
        <v>0</v>
      </c>
      <c r="N130" s="260">
        <f t="shared" si="3"/>
        <v>0</v>
      </c>
      <c r="O130" s="279"/>
      <c r="P130" s="75" t="str">
        <f>IF('Prioritized Approach Milestones'!$B130=1,'Prioritized Approach Milestones'!$F130,"")</f>
        <v/>
      </c>
      <c r="Q130" s="75">
        <f>IF('Prioritized Approach Milestones'!$B130=2,'Prioritized Approach Milestones'!$F130,"")</f>
        <v>0</v>
      </c>
      <c r="R130" s="75" t="str">
        <f>IF('Prioritized Approach Milestones'!$B130=3,'Prioritized Approach Milestones'!$F130,"")</f>
        <v/>
      </c>
      <c r="S130" s="75" t="str">
        <f>IF('Prioritized Approach Milestones'!$B130=4,'Prioritized Approach Milestones'!$F130,"")</f>
        <v/>
      </c>
      <c r="T130" s="75" t="str">
        <f>IF('Prioritized Approach Milestones'!$B130=5,'Prioritized Approach Milestones'!$F130,"")</f>
        <v/>
      </c>
      <c r="U130" s="76" t="str">
        <f>IF('Prioritized Approach Milestones'!$B130=6,'Prioritized Approach Milestones'!$F130,"")</f>
        <v/>
      </c>
      <c r="V130" s="77" t="str">
        <f>IF(AND('Prioritized Approach Milestones'!C130="Yes",'Prioritized Approach Milestones'!F130=""),"CORRECT",IF('Prioritized Approach Milestones'!C130="No","CORRECT",IF('Prioritized Approach Milestones'!B130=1,"ERROR 1","N/A")))</f>
        <v>N/A</v>
      </c>
      <c r="W130" s="77" t="str">
        <f>IF(AND('Prioritized Approach Milestones'!C130="Yes",'Prioritized Approach Milestones'!F130=""),"CORRECT",IF('Prioritized Approach Milestones'!C130="No","CORRECT",IF('Prioritized Approach Milestones'!B130=2,"ERROR 1","N/A")))</f>
        <v>ERROR 1</v>
      </c>
      <c r="X130" s="77" t="str">
        <f>IF(AND('Prioritized Approach Milestones'!C130="Yes",'Prioritized Approach Milestones'!F130=""),"CORRECT",IF('Prioritized Approach Milestones'!C130="No","CORRECT",IF('Prioritized Approach Milestones'!B130=3,"ERROR 1","N/A")))</f>
        <v>N/A</v>
      </c>
      <c r="Y130" s="77" t="str">
        <f>IF(AND('Prioritized Approach Milestones'!C130="Yes",'Prioritized Approach Milestones'!F130=""),"CORRECT",IF('Prioritized Approach Milestones'!C130="No","CORRECT",IF('Prioritized Approach Milestones'!B130=4,"ERROR 1","N/A")))</f>
        <v>N/A</v>
      </c>
      <c r="Z130" s="77" t="str">
        <f>IF(AND('Prioritized Approach Milestones'!C130="Yes",'Prioritized Approach Milestones'!F130=""),"CORRECT",IF('Prioritized Approach Milestones'!C130="No","CORRECT",IF('Prioritized Approach Milestones'!B130=5,"ERROR 1","N/A")))</f>
        <v>N/A</v>
      </c>
      <c r="AA130" s="77" t="str">
        <f>IF(AND('Prioritized Approach Milestones'!C130="Yes",'Prioritized Approach Milestones'!F130=""),"CORRECT",IF('Prioritized Approach Milestones'!C130="No","CORRECT",IF('Prioritized Approach Milestones'!B130=6,"ERROR 1","N/A")))</f>
        <v>N/A</v>
      </c>
      <c r="AB130" s="69" t="str">
        <f>IF(AND('Prioritized Approach Milestones'!C130="No",'Prioritized Approach Milestones'!F130=""),IF('Prioritized Approach Milestones'!B130=1,"ERROR 2","N/A"),"CORRECT")</f>
        <v>CORRECT</v>
      </c>
      <c r="AC130" s="69" t="str">
        <f>IF(AND('Prioritized Approach Milestones'!C130="No",'Prioritized Approach Milestones'!F130=""),IF('Prioritized Approach Milestones'!B130=2,"ERROR 2","N/A"),"CORRECT")</f>
        <v>CORRECT</v>
      </c>
      <c r="AD130" s="69" t="str">
        <f>IF(AND('Prioritized Approach Milestones'!C130="No",'Prioritized Approach Milestones'!F130=""),IF('Prioritized Approach Milestones'!B130=3,"ERROR 2","N/A"),"CORRECT")</f>
        <v>CORRECT</v>
      </c>
      <c r="AE130" s="69" t="str">
        <f>IF(AND('Prioritized Approach Milestones'!C130="No",'Prioritized Approach Milestones'!F130=""),IF('Prioritized Approach Milestones'!B130=4,"ERROR 2","N/A"),"CORRECT")</f>
        <v>CORRECT</v>
      </c>
      <c r="AF130" s="69" t="str">
        <f>IF(AND('Prioritized Approach Milestones'!C130="No",'Prioritized Approach Milestones'!F130=""),IF('Prioritized Approach Milestones'!B130=5,"ERROR 2","N/A"),"CORRECT")</f>
        <v>CORRECT</v>
      </c>
      <c r="AG130" s="78" t="str">
        <f>IF(AND('Prioritized Approach Milestones'!C130="No",'Prioritized Approach Milestones'!F130=""),IF('Prioritized Approach Milestones'!B130=6,"ERROR 2","N/A"),"CORRECT")</f>
        <v>CORRECT</v>
      </c>
    </row>
    <row r="131" spans="1:33">
      <c r="A131" s="85">
        <f>COUNTIFS('Prioritized Approach Milestones'!B131,"1",'Prioritized Approach Milestones'!C131,"yes")</f>
        <v>0</v>
      </c>
      <c r="B131" s="90">
        <f>COUNTIFS('Prioritized Approach Milestones'!B131,"2",'Prioritized Approach Milestones'!C131,"yes")</f>
        <v>0</v>
      </c>
      <c r="C131" s="86">
        <f>COUNTIFS('Prioritized Approach Milestones'!B131,"3",'Prioritized Approach Milestones'!C131,"yes")</f>
        <v>0</v>
      </c>
      <c r="D131" s="87">
        <f>COUNTIFS('Prioritized Approach Milestones'!B131,"4",'Prioritized Approach Milestones'!C131,"yes")</f>
        <v>0</v>
      </c>
      <c r="E131" s="88">
        <f>COUNTIFS('Prioritized Approach Milestones'!B131,"5",'Prioritized Approach Milestones'!C131,"yes")</f>
        <v>0</v>
      </c>
      <c r="F131" s="89">
        <f>COUNTIFS('Prioritized Approach Milestones'!B131,"6",'Prioritized Approach Milestones'!C131,"yes")</f>
        <v>0</v>
      </c>
      <c r="G131" s="274">
        <f t="shared" si="5"/>
        <v>0</v>
      </c>
      <c r="H131" s="172">
        <f>COUNTIFS('Prioritized Approach Milestones'!B131,"1",'Prioritized Approach Milestones'!C131,"N/A")</f>
        <v>0</v>
      </c>
      <c r="I131" s="172">
        <f>COUNTIFS('Prioritized Approach Milestones'!B131,"2",'Prioritized Approach Milestones'!C131,"N/A")</f>
        <v>0</v>
      </c>
      <c r="J131" s="172">
        <f>COUNTIFS('Prioritized Approach Milestones'!B131,"3",'Prioritized Approach Milestones'!C131,"N/A")</f>
        <v>0</v>
      </c>
      <c r="K131" s="172">
        <f>COUNTIFS('Prioritized Approach Milestones'!B131,"4",'Prioritized Approach Milestones'!C131,"N/A")</f>
        <v>0</v>
      </c>
      <c r="L131" s="172">
        <f>COUNTIFS('Prioritized Approach Milestones'!B131,"5",'Prioritized Approach Milestones'!C131,"N/A")</f>
        <v>0</v>
      </c>
      <c r="M131" s="172">
        <f>COUNTIFS('Prioritized Approach Milestones'!B131,"6",'Prioritized Approach Milestones'!C131,"N/A")</f>
        <v>0</v>
      </c>
      <c r="N131" s="260">
        <f t="shared" si="3"/>
        <v>0</v>
      </c>
      <c r="O131" s="279"/>
      <c r="P131" s="75" t="str">
        <f>IF('Prioritized Approach Milestones'!$B131=1,'Prioritized Approach Milestones'!$F131,"")</f>
        <v/>
      </c>
      <c r="Q131" s="75">
        <f>IF('Prioritized Approach Milestones'!$B131=2,'Prioritized Approach Milestones'!$F131,"")</f>
        <v>0</v>
      </c>
      <c r="R131" s="75" t="str">
        <f>IF('Prioritized Approach Milestones'!$B131=3,'Prioritized Approach Milestones'!$F131,"")</f>
        <v/>
      </c>
      <c r="S131" s="75" t="str">
        <f>IF('Prioritized Approach Milestones'!$B131=4,'Prioritized Approach Milestones'!$F131,"")</f>
        <v/>
      </c>
      <c r="T131" s="75" t="str">
        <f>IF('Prioritized Approach Milestones'!$B131=5,'Prioritized Approach Milestones'!$F131,"")</f>
        <v/>
      </c>
      <c r="U131" s="76" t="str">
        <f>IF('Prioritized Approach Milestones'!$B131=6,'Prioritized Approach Milestones'!$F131,"")</f>
        <v/>
      </c>
      <c r="V131" s="77" t="str">
        <f>IF(AND('Prioritized Approach Milestones'!C131="Yes",'Prioritized Approach Milestones'!F131=""),"CORRECT",IF('Prioritized Approach Milestones'!C131="No","CORRECT",IF('Prioritized Approach Milestones'!B131=1,"ERROR 1","N/A")))</f>
        <v>N/A</v>
      </c>
      <c r="W131" s="77" t="str">
        <f>IF(AND('Prioritized Approach Milestones'!C131="Yes",'Prioritized Approach Milestones'!F131=""),"CORRECT",IF('Prioritized Approach Milestones'!C131="No","CORRECT",IF('Prioritized Approach Milestones'!B131=2,"ERROR 1","N/A")))</f>
        <v>ERROR 1</v>
      </c>
      <c r="X131" s="77" t="str">
        <f>IF(AND('Prioritized Approach Milestones'!C131="Yes",'Prioritized Approach Milestones'!F131=""),"CORRECT",IF('Prioritized Approach Milestones'!C131="No","CORRECT",IF('Prioritized Approach Milestones'!B131=3,"ERROR 1","N/A")))</f>
        <v>N/A</v>
      </c>
      <c r="Y131" s="77" t="str">
        <f>IF(AND('Prioritized Approach Milestones'!C131="Yes",'Prioritized Approach Milestones'!F131=""),"CORRECT",IF('Prioritized Approach Milestones'!C131="No","CORRECT",IF('Prioritized Approach Milestones'!B131=4,"ERROR 1","N/A")))</f>
        <v>N/A</v>
      </c>
      <c r="Z131" s="77" t="str">
        <f>IF(AND('Prioritized Approach Milestones'!C131="Yes",'Prioritized Approach Milestones'!F131=""),"CORRECT",IF('Prioritized Approach Milestones'!C131="No","CORRECT",IF('Prioritized Approach Milestones'!B131=5,"ERROR 1","N/A")))</f>
        <v>N/A</v>
      </c>
      <c r="AA131" s="77" t="str">
        <f>IF(AND('Prioritized Approach Milestones'!C131="Yes",'Prioritized Approach Milestones'!F131=""),"CORRECT",IF('Prioritized Approach Milestones'!C131="No","CORRECT",IF('Prioritized Approach Milestones'!B131=6,"ERROR 1","N/A")))</f>
        <v>N/A</v>
      </c>
      <c r="AB131" s="69" t="str">
        <f>IF(AND('Prioritized Approach Milestones'!C131="No",'Prioritized Approach Milestones'!F131=""),IF('Prioritized Approach Milestones'!B131=1,"ERROR 2","N/A"),"CORRECT")</f>
        <v>CORRECT</v>
      </c>
      <c r="AC131" s="69" t="str">
        <f>IF(AND('Prioritized Approach Milestones'!C131="No",'Prioritized Approach Milestones'!F131=""),IF('Prioritized Approach Milestones'!B131=2,"ERROR 2","N/A"),"CORRECT")</f>
        <v>CORRECT</v>
      </c>
      <c r="AD131" s="69" t="str">
        <f>IF(AND('Prioritized Approach Milestones'!C131="No",'Prioritized Approach Milestones'!F131=""),IF('Prioritized Approach Milestones'!B131=3,"ERROR 2","N/A"),"CORRECT")</f>
        <v>CORRECT</v>
      </c>
      <c r="AE131" s="69" t="str">
        <f>IF(AND('Prioritized Approach Milestones'!C131="No",'Prioritized Approach Milestones'!F131=""),IF('Prioritized Approach Milestones'!B131=4,"ERROR 2","N/A"),"CORRECT")</f>
        <v>CORRECT</v>
      </c>
      <c r="AF131" s="69" t="str">
        <f>IF(AND('Prioritized Approach Milestones'!C131="No",'Prioritized Approach Milestones'!F131=""),IF('Prioritized Approach Milestones'!B131=5,"ERROR 2","N/A"),"CORRECT")</f>
        <v>CORRECT</v>
      </c>
      <c r="AG131" s="78" t="str">
        <f>IF(AND('Prioritized Approach Milestones'!C131="No",'Prioritized Approach Milestones'!F131=""),IF('Prioritized Approach Milestones'!B131=6,"ERROR 2","N/A"),"CORRECT")</f>
        <v>CORRECT</v>
      </c>
    </row>
    <row r="132" spans="1:33">
      <c r="A132" s="85">
        <f>COUNTIFS('Prioritized Approach Milestones'!B132,"1",'Prioritized Approach Milestones'!C132,"yes")</f>
        <v>0</v>
      </c>
      <c r="B132" s="90">
        <f>COUNTIFS('Prioritized Approach Milestones'!B132,"2",'Prioritized Approach Milestones'!C132,"yes")</f>
        <v>0</v>
      </c>
      <c r="C132" s="86">
        <f>COUNTIFS('Prioritized Approach Milestones'!B132,"3",'Prioritized Approach Milestones'!C132,"yes")</f>
        <v>0</v>
      </c>
      <c r="D132" s="87">
        <f>COUNTIFS('Prioritized Approach Milestones'!B132,"4",'Prioritized Approach Milestones'!C132,"yes")</f>
        <v>0</v>
      </c>
      <c r="E132" s="88">
        <f>COUNTIFS('Prioritized Approach Milestones'!B132,"5",'Prioritized Approach Milestones'!C132,"yes")</f>
        <v>0</v>
      </c>
      <c r="F132" s="89">
        <f>COUNTIFS('Prioritized Approach Milestones'!B132,"6",'Prioritized Approach Milestones'!C132,"yes")</f>
        <v>0</v>
      </c>
      <c r="G132" s="274">
        <f t="shared" si="5"/>
        <v>0</v>
      </c>
      <c r="H132" s="172">
        <f>COUNTIFS('Prioritized Approach Milestones'!B132,"1",'Prioritized Approach Milestones'!C132,"N/A")</f>
        <v>0</v>
      </c>
      <c r="I132" s="172">
        <f>COUNTIFS('Prioritized Approach Milestones'!B132,"2",'Prioritized Approach Milestones'!C132,"N/A")</f>
        <v>0</v>
      </c>
      <c r="J132" s="172">
        <f>COUNTIFS('Prioritized Approach Milestones'!B132,"3",'Prioritized Approach Milestones'!C132,"N/A")</f>
        <v>0</v>
      </c>
      <c r="K132" s="172">
        <f>COUNTIFS('Prioritized Approach Milestones'!B132,"4",'Prioritized Approach Milestones'!C132,"N/A")</f>
        <v>0</v>
      </c>
      <c r="L132" s="172">
        <f>COUNTIFS('Prioritized Approach Milestones'!B132,"5",'Prioritized Approach Milestones'!C132,"N/A")</f>
        <v>0</v>
      </c>
      <c r="M132" s="172">
        <f>COUNTIFS('Prioritized Approach Milestones'!B132,"6",'Prioritized Approach Milestones'!C132,"N/A")</f>
        <v>0</v>
      </c>
      <c r="N132" s="260">
        <f>SUM(H132:M132)</f>
        <v>0</v>
      </c>
      <c r="O132" s="279"/>
      <c r="P132" s="75" t="str">
        <f>IF('Prioritized Approach Milestones'!$B132=1,'Prioritized Approach Milestones'!$F132,"")</f>
        <v/>
      </c>
      <c r="Q132" s="75">
        <f>IF('Prioritized Approach Milestones'!$B132=2,'Prioritized Approach Milestones'!$F132,"")</f>
        <v>0</v>
      </c>
      <c r="R132" s="75" t="str">
        <f>IF('Prioritized Approach Milestones'!$B132=3,'Prioritized Approach Milestones'!$F132,"")</f>
        <v/>
      </c>
      <c r="S132" s="75" t="str">
        <f>IF('Prioritized Approach Milestones'!$B132=4,'Prioritized Approach Milestones'!$F132,"")</f>
        <v/>
      </c>
      <c r="T132" s="75" t="str">
        <f>IF('Prioritized Approach Milestones'!$B132=5,'Prioritized Approach Milestones'!$F132,"")</f>
        <v/>
      </c>
      <c r="U132" s="76" t="str">
        <f>IF('Prioritized Approach Milestones'!$B132=6,'Prioritized Approach Milestones'!$F132,"")</f>
        <v/>
      </c>
      <c r="V132" s="77" t="str">
        <f>IF(AND('Prioritized Approach Milestones'!C132="Yes",'Prioritized Approach Milestones'!F132=""),"CORRECT",IF('Prioritized Approach Milestones'!C132="No","CORRECT",IF('Prioritized Approach Milestones'!B132=1,"ERROR 1","N/A")))</f>
        <v>N/A</v>
      </c>
      <c r="W132" s="77" t="str">
        <f>IF(AND('Prioritized Approach Milestones'!C132="Yes",'Prioritized Approach Milestones'!F132=""),"CORRECT",IF('Prioritized Approach Milestones'!C132="No","CORRECT",IF('Prioritized Approach Milestones'!B132=2,"ERROR 1","N/A")))</f>
        <v>ERROR 1</v>
      </c>
      <c r="X132" s="77" t="str">
        <f>IF(AND('Prioritized Approach Milestones'!C132="Yes",'Prioritized Approach Milestones'!F132=""),"CORRECT",IF('Prioritized Approach Milestones'!C132="No","CORRECT",IF('Prioritized Approach Milestones'!B132=3,"ERROR 1","N/A")))</f>
        <v>N/A</v>
      </c>
      <c r="Y132" s="77" t="str">
        <f>IF(AND('Prioritized Approach Milestones'!C132="Yes",'Prioritized Approach Milestones'!F132=""),"CORRECT",IF('Prioritized Approach Milestones'!C132="No","CORRECT",IF('Prioritized Approach Milestones'!B132=4,"ERROR 1","N/A")))</f>
        <v>N/A</v>
      </c>
      <c r="Z132" s="77" t="str">
        <f>IF(AND('Prioritized Approach Milestones'!C132="Yes",'Prioritized Approach Milestones'!F132=""),"CORRECT",IF('Prioritized Approach Milestones'!C132="No","CORRECT",IF('Prioritized Approach Milestones'!B132=5,"ERROR 1","N/A")))</f>
        <v>N/A</v>
      </c>
      <c r="AA132" s="77" t="str">
        <f>IF(AND('Prioritized Approach Milestones'!C132="Yes",'Prioritized Approach Milestones'!F132=""),"CORRECT",IF('Prioritized Approach Milestones'!C132="No","CORRECT",IF('Prioritized Approach Milestones'!B132=6,"ERROR 1","N/A")))</f>
        <v>N/A</v>
      </c>
      <c r="AB132" s="69" t="str">
        <f>IF(AND('Prioritized Approach Milestones'!C132="No",'Prioritized Approach Milestones'!F132=""),IF('Prioritized Approach Milestones'!B132=1,"ERROR 2","N/A"),"CORRECT")</f>
        <v>CORRECT</v>
      </c>
      <c r="AC132" s="69" t="str">
        <f>IF(AND('Prioritized Approach Milestones'!C132="No",'Prioritized Approach Milestones'!F132=""),IF('Prioritized Approach Milestones'!B132=2,"ERROR 2","N/A"),"CORRECT")</f>
        <v>CORRECT</v>
      </c>
      <c r="AD132" s="69" t="str">
        <f>IF(AND('Prioritized Approach Milestones'!C132="No",'Prioritized Approach Milestones'!F132=""),IF('Prioritized Approach Milestones'!B132=3,"ERROR 2","N/A"),"CORRECT")</f>
        <v>CORRECT</v>
      </c>
      <c r="AE132" s="69" t="str">
        <f>IF(AND('Prioritized Approach Milestones'!C132="No",'Prioritized Approach Milestones'!F132=""),IF('Prioritized Approach Milestones'!B132=4,"ERROR 2","N/A"),"CORRECT")</f>
        <v>CORRECT</v>
      </c>
      <c r="AF132" s="69" t="str">
        <f>IF(AND('Prioritized Approach Milestones'!C132="No",'Prioritized Approach Milestones'!F132=""),IF('Prioritized Approach Milestones'!B132=5,"ERROR 2","N/A"),"CORRECT")</f>
        <v>CORRECT</v>
      </c>
      <c r="AG132" s="78" t="str">
        <f>IF(AND('Prioritized Approach Milestones'!C132="No",'Prioritized Approach Milestones'!F132=""),IF('Prioritized Approach Milestones'!B132=6,"ERROR 2","N/A"),"CORRECT")</f>
        <v>CORRECT</v>
      </c>
    </row>
    <row r="133" spans="1:33">
      <c r="A133" s="85">
        <f>COUNTIFS('Prioritized Approach Milestones'!B133,"1",'Prioritized Approach Milestones'!C133,"yes")</f>
        <v>0</v>
      </c>
      <c r="B133" s="90">
        <f>COUNTIFS('Prioritized Approach Milestones'!B133,"2",'Prioritized Approach Milestones'!C133,"yes")</f>
        <v>0</v>
      </c>
      <c r="C133" s="86">
        <f>COUNTIFS('Prioritized Approach Milestones'!B133,"3",'Prioritized Approach Milestones'!C133,"yes")</f>
        <v>0</v>
      </c>
      <c r="D133" s="87">
        <f>COUNTIFS('Prioritized Approach Milestones'!B133,"4",'Prioritized Approach Milestones'!C133,"yes")</f>
        <v>0</v>
      </c>
      <c r="E133" s="88">
        <f>COUNTIFS('Prioritized Approach Milestones'!B133,"5",'Prioritized Approach Milestones'!C133,"yes")</f>
        <v>0</v>
      </c>
      <c r="F133" s="89">
        <f>COUNTIFS('Prioritized Approach Milestones'!B133,"6",'Prioritized Approach Milestones'!C133,"yes")</f>
        <v>0</v>
      </c>
      <c r="G133" s="274">
        <f t="shared" ref="G133:G164" si="6">SUM(A133:F133)</f>
        <v>0</v>
      </c>
      <c r="H133" s="172">
        <f>COUNTIFS('Prioritized Approach Milestones'!B133,"1",'Prioritized Approach Milestones'!C133,"N/A")</f>
        <v>0</v>
      </c>
      <c r="I133" s="172">
        <f>COUNTIFS('Prioritized Approach Milestones'!B133,"2",'Prioritized Approach Milestones'!C133,"N/A")</f>
        <v>0</v>
      </c>
      <c r="J133" s="172">
        <f>COUNTIFS('Prioritized Approach Milestones'!B133,"3",'Prioritized Approach Milestones'!C133,"N/A")</f>
        <v>0</v>
      </c>
      <c r="K133" s="172">
        <f>COUNTIFS('Prioritized Approach Milestones'!B133,"4",'Prioritized Approach Milestones'!C133,"N/A")</f>
        <v>0</v>
      </c>
      <c r="L133" s="172">
        <f>COUNTIFS('Prioritized Approach Milestones'!B133,"5",'Prioritized Approach Milestones'!C133,"N/A")</f>
        <v>0</v>
      </c>
      <c r="M133" s="172">
        <f>COUNTIFS('Prioritized Approach Milestones'!B133,"6",'Prioritized Approach Milestones'!C133,"N/A")</f>
        <v>0</v>
      </c>
      <c r="N133" s="260">
        <f t="shared" ref="N133:N196" si="7">SUM(H133:M133)</f>
        <v>0</v>
      </c>
      <c r="O133" s="279"/>
      <c r="P133" s="75" t="str">
        <f>IF('Prioritized Approach Milestones'!$B133=1,'Prioritized Approach Milestones'!$F133,"")</f>
        <v/>
      </c>
      <c r="Q133" s="75">
        <f>IF('Prioritized Approach Milestones'!$B133=2,'Prioritized Approach Milestones'!$F133,"")</f>
        <v>0</v>
      </c>
      <c r="R133" s="75" t="str">
        <f>IF('Prioritized Approach Milestones'!$B133=3,'Prioritized Approach Milestones'!$F133,"")</f>
        <v/>
      </c>
      <c r="S133" s="75" t="str">
        <f>IF('Prioritized Approach Milestones'!$B133=4,'Prioritized Approach Milestones'!$F133,"")</f>
        <v/>
      </c>
      <c r="T133" s="75" t="str">
        <f>IF('Prioritized Approach Milestones'!$B133=5,'Prioritized Approach Milestones'!$F133,"")</f>
        <v/>
      </c>
      <c r="U133" s="76" t="str">
        <f>IF('Prioritized Approach Milestones'!$B133=6,'Prioritized Approach Milestones'!$F133,"")</f>
        <v/>
      </c>
      <c r="V133" s="77" t="str">
        <f>IF(AND('Prioritized Approach Milestones'!C133="Yes",'Prioritized Approach Milestones'!F133=""),"CORRECT",IF('Prioritized Approach Milestones'!C133="No","CORRECT",IF('Prioritized Approach Milestones'!B133=1,"ERROR 1","N/A")))</f>
        <v>N/A</v>
      </c>
      <c r="W133" s="77" t="str">
        <f>IF(AND('Prioritized Approach Milestones'!C133="Yes",'Prioritized Approach Milestones'!F133=""),"CORRECT",IF('Prioritized Approach Milestones'!C133="No","CORRECT",IF('Prioritized Approach Milestones'!B133=2,"ERROR 1","N/A")))</f>
        <v>ERROR 1</v>
      </c>
      <c r="X133" s="77" t="str">
        <f>IF(AND('Prioritized Approach Milestones'!C133="Yes",'Prioritized Approach Milestones'!F133=""),"CORRECT",IF('Prioritized Approach Milestones'!C133="No","CORRECT",IF('Prioritized Approach Milestones'!B133=3,"ERROR 1","N/A")))</f>
        <v>N/A</v>
      </c>
      <c r="Y133" s="77" t="str">
        <f>IF(AND('Prioritized Approach Milestones'!C133="Yes",'Prioritized Approach Milestones'!F133=""),"CORRECT",IF('Prioritized Approach Milestones'!C133="No","CORRECT",IF('Prioritized Approach Milestones'!B133=4,"ERROR 1","N/A")))</f>
        <v>N/A</v>
      </c>
      <c r="Z133" s="77" t="str">
        <f>IF(AND('Prioritized Approach Milestones'!C133="Yes",'Prioritized Approach Milestones'!F133=""),"CORRECT",IF('Prioritized Approach Milestones'!C133="No","CORRECT",IF('Prioritized Approach Milestones'!B133=5,"ERROR 1","N/A")))</f>
        <v>N/A</v>
      </c>
      <c r="AA133" s="77" t="str">
        <f>IF(AND('Prioritized Approach Milestones'!C133="Yes",'Prioritized Approach Milestones'!F133=""),"CORRECT",IF('Prioritized Approach Milestones'!C133="No","CORRECT",IF('Prioritized Approach Milestones'!B133=6,"ERROR 1","N/A")))</f>
        <v>N/A</v>
      </c>
      <c r="AB133" s="69" t="str">
        <f>IF(AND('Prioritized Approach Milestones'!C133="No",'Prioritized Approach Milestones'!F133=""),IF('Prioritized Approach Milestones'!B133=1,"ERROR 2","N/A"),"CORRECT")</f>
        <v>CORRECT</v>
      </c>
      <c r="AC133" s="69" t="str">
        <f>IF(AND('Prioritized Approach Milestones'!C133="No",'Prioritized Approach Milestones'!F133=""),IF('Prioritized Approach Milestones'!B133=2,"ERROR 2","N/A"),"CORRECT")</f>
        <v>CORRECT</v>
      </c>
      <c r="AD133" s="69" t="str">
        <f>IF(AND('Prioritized Approach Milestones'!C133="No",'Prioritized Approach Milestones'!F133=""),IF('Prioritized Approach Milestones'!B133=3,"ERROR 2","N/A"),"CORRECT")</f>
        <v>CORRECT</v>
      </c>
      <c r="AE133" s="69" t="str">
        <f>IF(AND('Prioritized Approach Milestones'!C133="No",'Prioritized Approach Milestones'!F133=""),IF('Prioritized Approach Milestones'!B133=4,"ERROR 2","N/A"),"CORRECT")</f>
        <v>CORRECT</v>
      </c>
      <c r="AF133" s="69" t="str">
        <f>IF(AND('Prioritized Approach Milestones'!C133="No",'Prioritized Approach Milestones'!F133=""),IF('Prioritized Approach Milestones'!B133=5,"ERROR 2","N/A"),"CORRECT")</f>
        <v>CORRECT</v>
      </c>
      <c r="AG133" s="78" t="str">
        <f>IF(AND('Prioritized Approach Milestones'!C133="No",'Prioritized Approach Milestones'!F133=""),IF('Prioritized Approach Milestones'!B133=6,"ERROR 2","N/A"),"CORRECT")</f>
        <v>CORRECT</v>
      </c>
    </row>
    <row r="134" spans="1:33">
      <c r="A134" s="85">
        <f>COUNTIFS('Prioritized Approach Milestones'!B134,"1",'Prioritized Approach Milestones'!C134,"yes")</f>
        <v>0</v>
      </c>
      <c r="B134" s="90">
        <f>COUNTIFS('Prioritized Approach Milestones'!B134,"2",'Prioritized Approach Milestones'!C134,"yes")</f>
        <v>0</v>
      </c>
      <c r="C134" s="86">
        <f>COUNTIFS('Prioritized Approach Milestones'!B134,"3",'Prioritized Approach Milestones'!C134,"yes")</f>
        <v>0</v>
      </c>
      <c r="D134" s="87">
        <f>COUNTIFS('Prioritized Approach Milestones'!B134,"4",'Prioritized Approach Milestones'!C134,"yes")</f>
        <v>0</v>
      </c>
      <c r="E134" s="88">
        <f>COUNTIFS('Prioritized Approach Milestones'!B134,"5",'Prioritized Approach Milestones'!C134,"yes")</f>
        <v>0</v>
      </c>
      <c r="F134" s="89">
        <f>COUNTIFS('Prioritized Approach Milestones'!B134,"6",'Prioritized Approach Milestones'!C134,"yes")</f>
        <v>0</v>
      </c>
      <c r="G134" s="274">
        <f t="shared" si="6"/>
        <v>0</v>
      </c>
      <c r="H134" s="172">
        <f>COUNTIFS('Prioritized Approach Milestones'!B134,"1",'Prioritized Approach Milestones'!C134,"N/A")</f>
        <v>0</v>
      </c>
      <c r="I134" s="172">
        <f>COUNTIFS('Prioritized Approach Milestones'!B134,"2",'Prioritized Approach Milestones'!C134,"N/A")</f>
        <v>0</v>
      </c>
      <c r="J134" s="172">
        <f>COUNTIFS('Prioritized Approach Milestones'!B134,"3",'Prioritized Approach Milestones'!C134,"N/A")</f>
        <v>0</v>
      </c>
      <c r="K134" s="172">
        <f>COUNTIFS('Prioritized Approach Milestones'!B134,"4",'Prioritized Approach Milestones'!C134,"N/A")</f>
        <v>0</v>
      </c>
      <c r="L134" s="172">
        <f>COUNTIFS('Prioritized Approach Milestones'!B134,"5",'Prioritized Approach Milestones'!C134,"N/A")</f>
        <v>0</v>
      </c>
      <c r="M134" s="172">
        <f>COUNTIFS('Prioritized Approach Milestones'!B134,"6",'Prioritized Approach Milestones'!C134,"N/A")</f>
        <v>0</v>
      </c>
      <c r="N134" s="260">
        <f t="shared" si="7"/>
        <v>0</v>
      </c>
      <c r="O134" s="279"/>
      <c r="P134" s="75" t="str">
        <f>IF('Prioritized Approach Milestones'!$B134=1,'Prioritized Approach Milestones'!$F134,"")</f>
        <v/>
      </c>
      <c r="Q134" s="75">
        <f>IF('Prioritized Approach Milestones'!$B134=2,'Prioritized Approach Milestones'!$F134,"")</f>
        <v>0</v>
      </c>
      <c r="R134" s="75" t="str">
        <f>IF('Prioritized Approach Milestones'!$B134=3,'Prioritized Approach Milestones'!$F134,"")</f>
        <v/>
      </c>
      <c r="S134" s="75" t="str">
        <f>IF('Prioritized Approach Milestones'!$B134=4,'Prioritized Approach Milestones'!$F134,"")</f>
        <v/>
      </c>
      <c r="T134" s="75" t="str">
        <f>IF('Prioritized Approach Milestones'!$B134=5,'Prioritized Approach Milestones'!$F134,"")</f>
        <v/>
      </c>
      <c r="U134" s="76" t="str">
        <f>IF('Prioritized Approach Milestones'!$B134=6,'Prioritized Approach Milestones'!$F134,"")</f>
        <v/>
      </c>
      <c r="V134" s="77" t="str">
        <f>IF(AND('Prioritized Approach Milestones'!C134="Yes",'Prioritized Approach Milestones'!F134=""),"CORRECT",IF('Prioritized Approach Milestones'!C134="No","CORRECT",IF('Prioritized Approach Milestones'!B134=1,"ERROR 1","N/A")))</f>
        <v>N/A</v>
      </c>
      <c r="W134" s="77" t="str">
        <f>IF(AND('Prioritized Approach Milestones'!C134="Yes",'Prioritized Approach Milestones'!F134=""),"CORRECT",IF('Prioritized Approach Milestones'!C134="No","CORRECT",IF('Prioritized Approach Milestones'!B134=2,"ERROR 1","N/A")))</f>
        <v>ERROR 1</v>
      </c>
      <c r="X134" s="77" t="str">
        <f>IF(AND('Prioritized Approach Milestones'!C134="Yes",'Prioritized Approach Milestones'!F134=""),"CORRECT",IF('Prioritized Approach Milestones'!C134="No","CORRECT",IF('Prioritized Approach Milestones'!B134=3,"ERROR 1","N/A")))</f>
        <v>N/A</v>
      </c>
      <c r="Y134" s="77" t="str">
        <f>IF(AND('Prioritized Approach Milestones'!C134="Yes",'Prioritized Approach Milestones'!F134=""),"CORRECT",IF('Prioritized Approach Milestones'!C134="No","CORRECT",IF('Prioritized Approach Milestones'!B134=4,"ERROR 1","N/A")))</f>
        <v>N/A</v>
      </c>
      <c r="Z134" s="77" t="str">
        <f>IF(AND('Prioritized Approach Milestones'!C134="Yes",'Prioritized Approach Milestones'!F134=""),"CORRECT",IF('Prioritized Approach Milestones'!C134="No","CORRECT",IF('Prioritized Approach Milestones'!B134=5,"ERROR 1","N/A")))</f>
        <v>N/A</v>
      </c>
      <c r="AA134" s="77" t="str">
        <f>IF(AND('Prioritized Approach Milestones'!C134="Yes",'Prioritized Approach Milestones'!F134=""),"CORRECT",IF('Prioritized Approach Milestones'!C134="No","CORRECT",IF('Prioritized Approach Milestones'!B134=6,"ERROR 1","N/A")))</f>
        <v>N/A</v>
      </c>
      <c r="AB134" s="69" t="str">
        <f>IF(AND('Prioritized Approach Milestones'!C134="No",'Prioritized Approach Milestones'!F134=""),IF('Prioritized Approach Milestones'!B134=1,"ERROR 2","N/A"),"CORRECT")</f>
        <v>CORRECT</v>
      </c>
      <c r="AC134" s="69" t="str">
        <f>IF(AND('Prioritized Approach Milestones'!C134="No",'Prioritized Approach Milestones'!F134=""),IF('Prioritized Approach Milestones'!B134=2,"ERROR 2","N/A"),"CORRECT")</f>
        <v>CORRECT</v>
      </c>
      <c r="AD134" s="69" t="str">
        <f>IF(AND('Prioritized Approach Milestones'!C134="No",'Prioritized Approach Milestones'!F134=""),IF('Prioritized Approach Milestones'!B134=3,"ERROR 2","N/A"),"CORRECT")</f>
        <v>CORRECT</v>
      </c>
      <c r="AE134" s="69" t="str">
        <f>IF(AND('Prioritized Approach Milestones'!C134="No",'Prioritized Approach Milestones'!F134=""),IF('Prioritized Approach Milestones'!B134=4,"ERROR 2","N/A"),"CORRECT")</f>
        <v>CORRECT</v>
      </c>
      <c r="AF134" s="69" t="str">
        <f>IF(AND('Prioritized Approach Milestones'!C134="No",'Prioritized Approach Milestones'!F134=""),IF('Prioritized Approach Milestones'!B134=5,"ERROR 2","N/A"),"CORRECT")</f>
        <v>CORRECT</v>
      </c>
      <c r="AG134" s="78" t="str">
        <f>IF(AND('Prioritized Approach Milestones'!C134="No",'Prioritized Approach Milestones'!F134=""),IF('Prioritized Approach Milestones'!B134=6,"ERROR 2","N/A"),"CORRECT")</f>
        <v>CORRECT</v>
      </c>
    </row>
    <row r="135" spans="1:33">
      <c r="A135" s="85">
        <f>COUNTIFS('Prioritized Approach Milestones'!B135,"1",'Prioritized Approach Milestones'!C135,"yes")</f>
        <v>0</v>
      </c>
      <c r="B135" s="90">
        <f>COUNTIFS('Prioritized Approach Milestones'!B135,"2",'Prioritized Approach Milestones'!C135,"yes")</f>
        <v>0</v>
      </c>
      <c r="C135" s="86">
        <f>COUNTIFS('Prioritized Approach Milestones'!B135,"3",'Prioritized Approach Milestones'!C135,"yes")</f>
        <v>0</v>
      </c>
      <c r="D135" s="87">
        <f>COUNTIFS('Prioritized Approach Milestones'!B135,"4",'Prioritized Approach Milestones'!C135,"yes")</f>
        <v>0</v>
      </c>
      <c r="E135" s="88">
        <f>COUNTIFS('Prioritized Approach Milestones'!B135,"5",'Prioritized Approach Milestones'!C135,"yes")</f>
        <v>0</v>
      </c>
      <c r="F135" s="89">
        <f>COUNTIFS('Prioritized Approach Milestones'!B135,"6",'Prioritized Approach Milestones'!C135,"yes")</f>
        <v>0</v>
      </c>
      <c r="G135" s="274">
        <f t="shared" si="6"/>
        <v>0</v>
      </c>
      <c r="H135" s="172">
        <f>COUNTIFS('Prioritized Approach Milestones'!B135,"1",'Prioritized Approach Milestones'!C135,"N/A")</f>
        <v>0</v>
      </c>
      <c r="I135" s="172">
        <f>COUNTIFS('Prioritized Approach Milestones'!B135,"2",'Prioritized Approach Milestones'!C135,"N/A")</f>
        <v>0</v>
      </c>
      <c r="J135" s="172">
        <f>COUNTIFS('Prioritized Approach Milestones'!B135,"3",'Prioritized Approach Milestones'!C135,"N/A")</f>
        <v>0</v>
      </c>
      <c r="K135" s="172">
        <f>COUNTIFS('Prioritized Approach Milestones'!B135,"4",'Prioritized Approach Milestones'!C135,"N/A")</f>
        <v>0</v>
      </c>
      <c r="L135" s="172">
        <f>COUNTIFS('Prioritized Approach Milestones'!B135,"5",'Prioritized Approach Milestones'!C135,"N/A")</f>
        <v>0</v>
      </c>
      <c r="M135" s="172">
        <f>COUNTIFS('Prioritized Approach Milestones'!B135,"6",'Prioritized Approach Milestones'!C135,"N/A")</f>
        <v>0</v>
      </c>
      <c r="N135" s="260">
        <f t="shared" si="7"/>
        <v>0</v>
      </c>
      <c r="O135" s="279"/>
      <c r="P135" s="75" t="str">
        <f>IF('Prioritized Approach Milestones'!$B135=1,'Prioritized Approach Milestones'!$F135,"")</f>
        <v/>
      </c>
      <c r="Q135" s="75" t="str">
        <f>IF('Prioritized Approach Milestones'!$B135=2,'Prioritized Approach Milestones'!$F135,"")</f>
        <v/>
      </c>
      <c r="R135" s="75" t="str">
        <f>IF('Prioritized Approach Milestones'!$B135=3,'Prioritized Approach Milestones'!$F135,"")</f>
        <v/>
      </c>
      <c r="S135" s="75" t="str">
        <f>IF('Prioritized Approach Milestones'!$B135=4,'Prioritized Approach Milestones'!$F135,"")</f>
        <v/>
      </c>
      <c r="T135" s="75" t="str">
        <f>IF('Prioritized Approach Milestones'!$B135=5,'Prioritized Approach Milestones'!$F135,"")</f>
        <v/>
      </c>
      <c r="U135" s="76" t="str">
        <f>IF('Prioritized Approach Milestones'!$B135=6,'Prioritized Approach Milestones'!$F135,"")</f>
        <v/>
      </c>
      <c r="V135" s="77" t="str">
        <f>IF(AND('Prioritized Approach Milestones'!C135="Yes",'Prioritized Approach Milestones'!F135=""),"CORRECT",IF('Prioritized Approach Milestones'!C135="No","CORRECT",IF('Prioritized Approach Milestones'!B135=1,"ERROR 1","N/A")))</f>
        <v>N/A</v>
      </c>
      <c r="W135" s="77" t="str">
        <f>IF(AND('Prioritized Approach Milestones'!C135="Yes",'Prioritized Approach Milestones'!F135=""),"CORRECT",IF('Prioritized Approach Milestones'!C135="No","CORRECT",IF('Prioritized Approach Milestones'!B135=2,"ERROR 1","N/A")))</f>
        <v>N/A</v>
      </c>
      <c r="X135" s="77" t="str">
        <f>IF(AND('Prioritized Approach Milestones'!C135="Yes",'Prioritized Approach Milestones'!F135=""),"CORRECT",IF('Prioritized Approach Milestones'!C135="No","CORRECT",IF('Prioritized Approach Milestones'!B135=3,"ERROR 1","N/A")))</f>
        <v>N/A</v>
      </c>
      <c r="Y135" s="77" t="str">
        <f>IF(AND('Prioritized Approach Milestones'!C135="Yes",'Prioritized Approach Milestones'!F135=""),"CORRECT",IF('Prioritized Approach Milestones'!C135="No","CORRECT",IF('Prioritized Approach Milestones'!B135=4,"ERROR 1","N/A")))</f>
        <v>N/A</v>
      </c>
      <c r="Z135" s="77" t="str">
        <f>IF(AND('Prioritized Approach Milestones'!C135="Yes",'Prioritized Approach Milestones'!F135=""),"CORRECT",IF('Prioritized Approach Milestones'!C135="No","CORRECT",IF('Prioritized Approach Milestones'!B135=5,"ERROR 1","N/A")))</f>
        <v>N/A</v>
      </c>
      <c r="AA135" s="77" t="str">
        <f>IF(AND('Prioritized Approach Milestones'!C135="Yes",'Prioritized Approach Milestones'!F135=""),"CORRECT",IF('Prioritized Approach Milestones'!C135="No","CORRECT",IF('Prioritized Approach Milestones'!B135=6,"ERROR 1","N/A")))</f>
        <v>N/A</v>
      </c>
      <c r="AB135" s="69" t="str">
        <f>IF(AND('Prioritized Approach Milestones'!C135="No",'Prioritized Approach Milestones'!F135=""),IF('Prioritized Approach Milestones'!B135=1,"ERROR 2","N/A"),"CORRECT")</f>
        <v>CORRECT</v>
      </c>
      <c r="AC135" s="69" t="str">
        <f>IF(AND('Prioritized Approach Milestones'!C135="No",'Prioritized Approach Milestones'!F135=""),IF('Prioritized Approach Milestones'!B135=2,"ERROR 2","N/A"),"CORRECT")</f>
        <v>CORRECT</v>
      </c>
      <c r="AD135" s="69" t="str">
        <f>IF(AND('Prioritized Approach Milestones'!C135="No",'Prioritized Approach Milestones'!F135=""),IF('Prioritized Approach Milestones'!B135=3,"ERROR 2","N/A"),"CORRECT")</f>
        <v>CORRECT</v>
      </c>
      <c r="AE135" s="69" t="str">
        <f>IF(AND('Prioritized Approach Milestones'!C135="No",'Prioritized Approach Milestones'!F135=""),IF('Prioritized Approach Milestones'!B135=4,"ERROR 2","N/A"),"CORRECT")</f>
        <v>CORRECT</v>
      </c>
      <c r="AF135" s="69" t="str">
        <f>IF(AND('Prioritized Approach Milestones'!C135="No",'Prioritized Approach Milestones'!F135=""),IF('Prioritized Approach Milestones'!B135=5,"ERROR 2","N/A"),"CORRECT")</f>
        <v>CORRECT</v>
      </c>
      <c r="AG135" s="78" t="str">
        <f>IF(AND('Prioritized Approach Milestones'!C135="No",'Prioritized Approach Milestones'!F135=""),IF('Prioritized Approach Milestones'!B135=6,"ERROR 2","N/A"),"CORRECT")</f>
        <v>CORRECT</v>
      </c>
    </row>
    <row r="136" spans="1:33">
      <c r="A136" s="85">
        <f>COUNTIFS('Prioritized Approach Milestones'!B136,"1",'Prioritized Approach Milestones'!C136,"yes")</f>
        <v>0</v>
      </c>
      <c r="B136" s="90">
        <f>COUNTIFS('Prioritized Approach Milestones'!B136,"2",'Prioritized Approach Milestones'!C136,"yes")</f>
        <v>0</v>
      </c>
      <c r="C136" s="86">
        <f>COUNTIFS('Prioritized Approach Milestones'!B136,"3",'Prioritized Approach Milestones'!C136,"yes")</f>
        <v>0</v>
      </c>
      <c r="D136" s="87">
        <f>COUNTIFS('Prioritized Approach Milestones'!B136,"4",'Prioritized Approach Milestones'!C136,"yes")</f>
        <v>0</v>
      </c>
      <c r="E136" s="88">
        <f>COUNTIFS('Prioritized Approach Milestones'!B136,"5",'Prioritized Approach Milestones'!C136,"yes")</f>
        <v>0</v>
      </c>
      <c r="F136" s="89">
        <f>COUNTIFS('Prioritized Approach Milestones'!B136,"6",'Prioritized Approach Milestones'!C136,"yes")</f>
        <v>0</v>
      </c>
      <c r="G136" s="274">
        <f t="shared" si="6"/>
        <v>0</v>
      </c>
      <c r="H136" s="172">
        <f>COUNTIFS('Prioritized Approach Milestones'!B136,"1",'Prioritized Approach Milestones'!C136,"N/A")</f>
        <v>0</v>
      </c>
      <c r="I136" s="172">
        <f>COUNTIFS('Prioritized Approach Milestones'!B136,"2",'Prioritized Approach Milestones'!C136,"N/A")</f>
        <v>0</v>
      </c>
      <c r="J136" s="172">
        <f>COUNTIFS('Prioritized Approach Milestones'!B136,"3",'Prioritized Approach Milestones'!C136,"N/A")</f>
        <v>0</v>
      </c>
      <c r="K136" s="172">
        <f>COUNTIFS('Prioritized Approach Milestones'!B136,"4",'Prioritized Approach Milestones'!C136,"N/A")</f>
        <v>0</v>
      </c>
      <c r="L136" s="172">
        <f>COUNTIFS('Prioritized Approach Milestones'!B136,"5",'Prioritized Approach Milestones'!C136,"N/A")</f>
        <v>0</v>
      </c>
      <c r="M136" s="172">
        <f>COUNTIFS('Prioritized Approach Milestones'!B136,"6",'Prioritized Approach Milestones'!C136,"N/A")</f>
        <v>0</v>
      </c>
      <c r="N136" s="260">
        <f t="shared" si="7"/>
        <v>0</v>
      </c>
      <c r="O136" s="279"/>
      <c r="P136" s="75" t="str">
        <f>IF('Prioritized Approach Milestones'!$B136=1,'Prioritized Approach Milestones'!$F136,"")</f>
        <v/>
      </c>
      <c r="Q136" s="75">
        <f>IF('Prioritized Approach Milestones'!$B136=2,'Prioritized Approach Milestones'!$F136,"")</f>
        <v>0</v>
      </c>
      <c r="R136" s="75" t="str">
        <f>IF('Prioritized Approach Milestones'!$B136=3,'Prioritized Approach Milestones'!$F136,"")</f>
        <v/>
      </c>
      <c r="S136" s="75" t="str">
        <f>IF('Prioritized Approach Milestones'!$B136=4,'Prioritized Approach Milestones'!$F136,"")</f>
        <v/>
      </c>
      <c r="T136" s="75" t="str">
        <f>IF('Prioritized Approach Milestones'!$B136=5,'Prioritized Approach Milestones'!$F136,"")</f>
        <v/>
      </c>
      <c r="U136" s="76" t="str">
        <f>IF('Prioritized Approach Milestones'!$B136=6,'Prioritized Approach Milestones'!$F136,"")</f>
        <v/>
      </c>
      <c r="V136" s="77" t="str">
        <f>IF(AND('Prioritized Approach Milestones'!C136="Yes",'Prioritized Approach Milestones'!F136=""),"CORRECT",IF('Prioritized Approach Milestones'!C136="No","CORRECT",IF('Prioritized Approach Milestones'!B136=1,"ERROR 1","N/A")))</f>
        <v>N/A</v>
      </c>
      <c r="W136" s="77" t="str">
        <f>IF(AND('Prioritized Approach Milestones'!C136="Yes",'Prioritized Approach Milestones'!F136=""),"CORRECT",IF('Prioritized Approach Milestones'!C136="No","CORRECT",IF('Prioritized Approach Milestones'!B136=2,"ERROR 1","N/A")))</f>
        <v>ERROR 1</v>
      </c>
      <c r="X136" s="77" t="str">
        <f>IF(AND('Prioritized Approach Milestones'!C136="Yes",'Prioritized Approach Milestones'!F136=""),"CORRECT",IF('Prioritized Approach Milestones'!C136="No","CORRECT",IF('Prioritized Approach Milestones'!B136=3,"ERROR 1","N/A")))</f>
        <v>N/A</v>
      </c>
      <c r="Y136" s="77" t="str">
        <f>IF(AND('Prioritized Approach Milestones'!C136="Yes",'Prioritized Approach Milestones'!F136=""),"CORRECT",IF('Prioritized Approach Milestones'!C136="No","CORRECT",IF('Prioritized Approach Milestones'!B136=4,"ERROR 1","N/A")))</f>
        <v>N/A</v>
      </c>
      <c r="Z136" s="77" t="str">
        <f>IF(AND('Prioritized Approach Milestones'!C136="Yes",'Prioritized Approach Milestones'!F136=""),"CORRECT",IF('Prioritized Approach Milestones'!C136="No","CORRECT",IF('Prioritized Approach Milestones'!B136=5,"ERROR 1","N/A")))</f>
        <v>N/A</v>
      </c>
      <c r="AA136" s="77" t="str">
        <f>IF(AND('Prioritized Approach Milestones'!C136="Yes",'Prioritized Approach Milestones'!F136=""),"CORRECT",IF('Prioritized Approach Milestones'!C136="No","CORRECT",IF('Prioritized Approach Milestones'!B136=6,"ERROR 1","N/A")))</f>
        <v>N/A</v>
      </c>
      <c r="AB136" s="69" t="str">
        <f>IF(AND('Prioritized Approach Milestones'!C136="No",'Prioritized Approach Milestones'!F136=""),IF('Prioritized Approach Milestones'!B136=1,"ERROR 2","N/A"),"CORRECT")</f>
        <v>CORRECT</v>
      </c>
      <c r="AC136" s="69" t="str">
        <f>IF(AND('Prioritized Approach Milestones'!C136="No",'Prioritized Approach Milestones'!F136=""),IF('Prioritized Approach Milestones'!B136=2,"ERROR 2","N/A"),"CORRECT")</f>
        <v>CORRECT</v>
      </c>
      <c r="AD136" s="69" t="str">
        <f>IF(AND('Prioritized Approach Milestones'!C136="No",'Prioritized Approach Milestones'!F136=""),IF('Prioritized Approach Milestones'!B136=3,"ERROR 2","N/A"),"CORRECT")</f>
        <v>CORRECT</v>
      </c>
      <c r="AE136" s="69" t="str">
        <f>IF(AND('Prioritized Approach Milestones'!C136="No",'Prioritized Approach Milestones'!F136=""),IF('Prioritized Approach Milestones'!B136=4,"ERROR 2","N/A"),"CORRECT")</f>
        <v>CORRECT</v>
      </c>
      <c r="AF136" s="69" t="str">
        <f>IF(AND('Prioritized Approach Milestones'!C136="No",'Prioritized Approach Milestones'!F136=""),IF('Prioritized Approach Milestones'!B136=5,"ERROR 2","N/A"),"CORRECT")</f>
        <v>CORRECT</v>
      </c>
      <c r="AG136" s="78" t="str">
        <f>IF(AND('Prioritized Approach Milestones'!C136="No",'Prioritized Approach Milestones'!F136=""),IF('Prioritized Approach Milestones'!B136=6,"ERROR 2","N/A"),"CORRECT")</f>
        <v>CORRECT</v>
      </c>
    </row>
    <row r="137" spans="1:33">
      <c r="A137" s="85">
        <f>COUNTIFS('Prioritized Approach Milestones'!B137,"1",'Prioritized Approach Milestones'!C137,"yes")</f>
        <v>0</v>
      </c>
      <c r="B137" s="90">
        <f>COUNTIFS('Prioritized Approach Milestones'!B137,"2",'Prioritized Approach Milestones'!C137,"yes")</f>
        <v>0</v>
      </c>
      <c r="C137" s="86">
        <f>COUNTIFS('Prioritized Approach Milestones'!B137,"3",'Prioritized Approach Milestones'!C137,"yes")</f>
        <v>0</v>
      </c>
      <c r="D137" s="87">
        <f>COUNTIFS('Prioritized Approach Milestones'!B137,"4",'Prioritized Approach Milestones'!C137,"yes")</f>
        <v>0</v>
      </c>
      <c r="E137" s="88">
        <f>COUNTIFS('Prioritized Approach Milestones'!B137,"5",'Prioritized Approach Milestones'!C137,"yes")</f>
        <v>0</v>
      </c>
      <c r="F137" s="89">
        <f>COUNTIFS('Prioritized Approach Milestones'!B137,"6",'Prioritized Approach Milestones'!C137,"yes")</f>
        <v>0</v>
      </c>
      <c r="G137" s="274">
        <f t="shared" si="6"/>
        <v>0</v>
      </c>
      <c r="H137" s="172">
        <f>COUNTIFS('Prioritized Approach Milestones'!B137,"1",'Prioritized Approach Milestones'!C137,"N/A")</f>
        <v>0</v>
      </c>
      <c r="I137" s="172">
        <f>COUNTIFS('Prioritized Approach Milestones'!B137,"2",'Prioritized Approach Milestones'!C137,"N/A")</f>
        <v>0</v>
      </c>
      <c r="J137" s="172">
        <f>COUNTIFS('Prioritized Approach Milestones'!B137,"3",'Prioritized Approach Milestones'!C137,"N/A")</f>
        <v>0</v>
      </c>
      <c r="K137" s="172">
        <f>COUNTIFS('Prioritized Approach Milestones'!B137,"4",'Prioritized Approach Milestones'!C137,"N/A")</f>
        <v>0</v>
      </c>
      <c r="L137" s="172">
        <f>COUNTIFS('Prioritized Approach Milestones'!B137,"5",'Prioritized Approach Milestones'!C137,"N/A")</f>
        <v>0</v>
      </c>
      <c r="M137" s="172">
        <f>COUNTIFS('Prioritized Approach Milestones'!B137,"6",'Prioritized Approach Milestones'!C137,"N/A")</f>
        <v>0</v>
      </c>
      <c r="N137" s="260">
        <f t="shared" si="7"/>
        <v>0</v>
      </c>
      <c r="O137" s="279"/>
      <c r="P137" s="75" t="str">
        <f>IF('Prioritized Approach Milestones'!$B137=1,'Prioritized Approach Milestones'!$F137,"")</f>
        <v/>
      </c>
      <c r="Q137" s="75">
        <f>IF('Prioritized Approach Milestones'!$B137=2,'Prioritized Approach Milestones'!$F137,"")</f>
        <v>0</v>
      </c>
      <c r="R137" s="75" t="str">
        <f>IF('Prioritized Approach Milestones'!$B137=3,'Prioritized Approach Milestones'!$F137,"")</f>
        <v/>
      </c>
      <c r="S137" s="75" t="str">
        <f>IF('Prioritized Approach Milestones'!$B137=4,'Prioritized Approach Milestones'!$F137,"")</f>
        <v/>
      </c>
      <c r="T137" s="75" t="str">
        <f>IF('Prioritized Approach Milestones'!$B137=5,'Prioritized Approach Milestones'!$F137,"")</f>
        <v/>
      </c>
      <c r="U137" s="76" t="str">
        <f>IF('Prioritized Approach Milestones'!$B137=6,'Prioritized Approach Milestones'!$F137,"")</f>
        <v/>
      </c>
      <c r="V137" s="77" t="str">
        <f>IF(AND('Prioritized Approach Milestones'!C137="Yes",'Prioritized Approach Milestones'!F137=""),"CORRECT",IF('Prioritized Approach Milestones'!C137="No","CORRECT",IF('Prioritized Approach Milestones'!B137=1,"ERROR 1","N/A")))</f>
        <v>N/A</v>
      </c>
      <c r="W137" s="77" t="str">
        <f>IF(AND('Prioritized Approach Milestones'!C137="Yes",'Prioritized Approach Milestones'!F137=""),"CORRECT",IF('Prioritized Approach Milestones'!C137="No","CORRECT",IF('Prioritized Approach Milestones'!B137=2,"ERROR 1","N/A")))</f>
        <v>ERROR 1</v>
      </c>
      <c r="X137" s="77" t="str">
        <f>IF(AND('Prioritized Approach Milestones'!C137="Yes",'Prioritized Approach Milestones'!F137=""),"CORRECT",IF('Prioritized Approach Milestones'!C137="No","CORRECT",IF('Prioritized Approach Milestones'!B137=3,"ERROR 1","N/A")))</f>
        <v>N/A</v>
      </c>
      <c r="Y137" s="77" t="str">
        <f>IF(AND('Prioritized Approach Milestones'!C137="Yes",'Prioritized Approach Milestones'!F137=""),"CORRECT",IF('Prioritized Approach Milestones'!C137="No","CORRECT",IF('Prioritized Approach Milestones'!B137=4,"ERROR 1","N/A")))</f>
        <v>N/A</v>
      </c>
      <c r="Z137" s="77" t="str">
        <f>IF(AND('Prioritized Approach Milestones'!C137="Yes",'Prioritized Approach Milestones'!F137=""),"CORRECT",IF('Prioritized Approach Milestones'!C137="No","CORRECT",IF('Prioritized Approach Milestones'!B137=5,"ERROR 1","N/A")))</f>
        <v>N/A</v>
      </c>
      <c r="AA137" s="77" t="str">
        <f>IF(AND('Prioritized Approach Milestones'!C137="Yes",'Prioritized Approach Milestones'!F137=""),"CORRECT",IF('Prioritized Approach Milestones'!C137="No","CORRECT",IF('Prioritized Approach Milestones'!B137=6,"ERROR 1","N/A")))</f>
        <v>N/A</v>
      </c>
      <c r="AB137" s="69" t="str">
        <f>IF(AND('Prioritized Approach Milestones'!C137="No",'Prioritized Approach Milestones'!F137=""),IF('Prioritized Approach Milestones'!B137=1,"ERROR 2","N/A"),"CORRECT")</f>
        <v>CORRECT</v>
      </c>
      <c r="AC137" s="69" t="str">
        <f>IF(AND('Prioritized Approach Milestones'!C137="No",'Prioritized Approach Milestones'!F137=""),IF('Prioritized Approach Milestones'!B137=2,"ERROR 2","N/A"),"CORRECT")</f>
        <v>CORRECT</v>
      </c>
      <c r="AD137" s="69" t="str">
        <f>IF(AND('Prioritized Approach Milestones'!C137="No",'Prioritized Approach Milestones'!F137=""),IF('Prioritized Approach Milestones'!B137=3,"ERROR 2","N/A"),"CORRECT")</f>
        <v>CORRECT</v>
      </c>
      <c r="AE137" s="69" t="str">
        <f>IF(AND('Prioritized Approach Milestones'!C137="No",'Prioritized Approach Milestones'!F137=""),IF('Prioritized Approach Milestones'!B137=4,"ERROR 2","N/A"),"CORRECT")</f>
        <v>CORRECT</v>
      </c>
      <c r="AF137" s="69" t="str">
        <f>IF(AND('Prioritized Approach Milestones'!C137="No",'Prioritized Approach Milestones'!F137=""),IF('Prioritized Approach Milestones'!B137=5,"ERROR 2","N/A"),"CORRECT")</f>
        <v>CORRECT</v>
      </c>
      <c r="AG137" s="78" t="str">
        <f>IF(AND('Prioritized Approach Milestones'!C137="No",'Prioritized Approach Milestones'!F137=""),IF('Prioritized Approach Milestones'!B137=6,"ERROR 2","N/A"),"CORRECT")</f>
        <v>CORRECT</v>
      </c>
    </row>
    <row r="138" spans="1:33">
      <c r="A138" s="85">
        <f>COUNTIFS('Prioritized Approach Milestones'!B138,"1",'Prioritized Approach Milestones'!C138,"yes")</f>
        <v>0</v>
      </c>
      <c r="B138" s="90">
        <f>COUNTIFS('Prioritized Approach Milestones'!B138,"2",'Prioritized Approach Milestones'!C138,"yes")</f>
        <v>0</v>
      </c>
      <c r="C138" s="86">
        <f>COUNTIFS('Prioritized Approach Milestones'!B138,"3",'Prioritized Approach Milestones'!C138,"yes")</f>
        <v>0</v>
      </c>
      <c r="D138" s="87">
        <f>COUNTIFS('Prioritized Approach Milestones'!B138,"4",'Prioritized Approach Milestones'!C138,"yes")</f>
        <v>0</v>
      </c>
      <c r="E138" s="88">
        <f>COUNTIFS('Prioritized Approach Milestones'!B138,"5",'Prioritized Approach Milestones'!C138,"yes")</f>
        <v>0</v>
      </c>
      <c r="F138" s="89">
        <f>COUNTIFS('Prioritized Approach Milestones'!B138,"6",'Prioritized Approach Milestones'!C138,"yes")</f>
        <v>0</v>
      </c>
      <c r="G138" s="274">
        <f t="shared" si="6"/>
        <v>0</v>
      </c>
      <c r="H138" s="172">
        <f>COUNTIFS('Prioritized Approach Milestones'!B138,"1",'Prioritized Approach Milestones'!C138,"N/A")</f>
        <v>0</v>
      </c>
      <c r="I138" s="172">
        <f>COUNTIFS('Prioritized Approach Milestones'!B138,"2",'Prioritized Approach Milestones'!C138,"N/A")</f>
        <v>0</v>
      </c>
      <c r="J138" s="172">
        <f>COUNTIFS('Prioritized Approach Milestones'!B138,"3",'Prioritized Approach Milestones'!C138,"N/A")</f>
        <v>0</v>
      </c>
      <c r="K138" s="172">
        <f>COUNTIFS('Prioritized Approach Milestones'!B138,"4",'Prioritized Approach Milestones'!C138,"N/A")</f>
        <v>0</v>
      </c>
      <c r="L138" s="172">
        <f>COUNTIFS('Prioritized Approach Milestones'!B138,"5",'Prioritized Approach Milestones'!C138,"N/A")</f>
        <v>0</v>
      </c>
      <c r="M138" s="172">
        <f>COUNTIFS('Prioritized Approach Milestones'!B138,"6",'Prioritized Approach Milestones'!C138,"N/A")</f>
        <v>0</v>
      </c>
      <c r="N138" s="260">
        <f t="shared" si="7"/>
        <v>0</v>
      </c>
      <c r="O138" s="279"/>
      <c r="P138" s="75" t="str">
        <f>IF('Prioritized Approach Milestones'!$B138=1,'Prioritized Approach Milestones'!$F138,"")</f>
        <v/>
      </c>
      <c r="Q138" s="75" t="str">
        <f>IF('Prioritized Approach Milestones'!$B138=2,'Prioritized Approach Milestones'!$F138,"")</f>
        <v/>
      </c>
      <c r="R138" s="75" t="str">
        <f>IF('Prioritized Approach Milestones'!$B138=3,'Prioritized Approach Milestones'!$F138,"")</f>
        <v/>
      </c>
      <c r="S138" s="75">
        <f>IF('Prioritized Approach Milestones'!$B138=4,'Prioritized Approach Milestones'!$F138,"")</f>
        <v>0</v>
      </c>
      <c r="T138" s="75" t="str">
        <f>IF('Prioritized Approach Milestones'!$B138=5,'Prioritized Approach Milestones'!$F138,"")</f>
        <v/>
      </c>
      <c r="U138" s="76" t="str">
        <f>IF('Prioritized Approach Milestones'!$B138=6,'Prioritized Approach Milestones'!$F138,"")</f>
        <v/>
      </c>
      <c r="V138" s="77" t="str">
        <f>IF(AND('Prioritized Approach Milestones'!C138="Yes",'Prioritized Approach Milestones'!F138=""),"CORRECT",IF('Prioritized Approach Milestones'!C138="No","CORRECT",IF('Prioritized Approach Milestones'!B138=1,"ERROR 1","N/A")))</f>
        <v>N/A</v>
      </c>
      <c r="W138" s="77" t="str">
        <f>IF(AND('Prioritized Approach Milestones'!C138="Yes",'Prioritized Approach Milestones'!F138=""),"CORRECT",IF('Prioritized Approach Milestones'!C138="No","CORRECT",IF('Prioritized Approach Milestones'!B138=2,"ERROR 1","N/A")))</f>
        <v>N/A</v>
      </c>
      <c r="X138" s="77" t="str">
        <f>IF(AND('Prioritized Approach Milestones'!C138="Yes",'Prioritized Approach Milestones'!F138=""),"CORRECT",IF('Prioritized Approach Milestones'!C138="No","CORRECT",IF('Prioritized Approach Milestones'!B138=3,"ERROR 1","N/A")))</f>
        <v>N/A</v>
      </c>
      <c r="Y138" s="77" t="str">
        <f>IF(AND('Prioritized Approach Milestones'!C138="Yes",'Prioritized Approach Milestones'!F138=""),"CORRECT",IF('Prioritized Approach Milestones'!C138="No","CORRECT",IF('Prioritized Approach Milestones'!B138=4,"ERROR 1","N/A")))</f>
        <v>ERROR 1</v>
      </c>
      <c r="Z138" s="77" t="str">
        <f>IF(AND('Prioritized Approach Milestones'!C138="Yes",'Prioritized Approach Milestones'!F138=""),"CORRECT",IF('Prioritized Approach Milestones'!C138="No","CORRECT",IF('Prioritized Approach Milestones'!B138=5,"ERROR 1","N/A")))</f>
        <v>N/A</v>
      </c>
      <c r="AA138" s="77" t="str">
        <f>IF(AND('Prioritized Approach Milestones'!C138="Yes",'Prioritized Approach Milestones'!F138=""),"CORRECT",IF('Prioritized Approach Milestones'!C138="No","CORRECT",IF('Prioritized Approach Milestones'!B138=6,"ERROR 1","N/A")))</f>
        <v>N/A</v>
      </c>
      <c r="AB138" s="69" t="str">
        <f>IF(AND('Prioritized Approach Milestones'!C138="No",'Prioritized Approach Milestones'!F138=""),IF('Prioritized Approach Milestones'!B138=1,"ERROR 2","N/A"),"CORRECT")</f>
        <v>CORRECT</v>
      </c>
      <c r="AC138" s="69" t="str">
        <f>IF(AND('Prioritized Approach Milestones'!C138="No",'Prioritized Approach Milestones'!F138=""),IF('Prioritized Approach Milestones'!B138=2,"ERROR 2","N/A"),"CORRECT")</f>
        <v>CORRECT</v>
      </c>
      <c r="AD138" s="69" t="str">
        <f>IF(AND('Prioritized Approach Milestones'!C138="No",'Prioritized Approach Milestones'!F138=""),IF('Prioritized Approach Milestones'!B138=3,"ERROR 2","N/A"),"CORRECT")</f>
        <v>CORRECT</v>
      </c>
      <c r="AE138" s="69" t="str">
        <f>IF(AND('Prioritized Approach Milestones'!C138="No",'Prioritized Approach Milestones'!F138=""),IF('Prioritized Approach Milestones'!B138=4,"ERROR 2","N/A"),"CORRECT")</f>
        <v>CORRECT</v>
      </c>
      <c r="AF138" s="69" t="str">
        <f>IF(AND('Prioritized Approach Milestones'!C138="No",'Prioritized Approach Milestones'!F138=""),IF('Prioritized Approach Milestones'!B138=5,"ERROR 2","N/A"),"CORRECT")</f>
        <v>CORRECT</v>
      </c>
      <c r="AG138" s="78" t="str">
        <f>IF(AND('Prioritized Approach Milestones'!C138="No",'Prioritized Approach Milestones'!F138=""),IF('Prioritized Approach Milestones'!B138=6,"ERROR 2","N/A"),"CORRECT")</f>
        <v>CORRECT</v>
      </c>
    </row>
    <row r="139" spans="1:33">
      <c r="A139" s="85">
        <f>COUNTIFS('Prioritized Approach Milestones'!B139,"1",'Prioritized Approach Milestones'!C139,"yes")</f>
        <v>0</v>
      </c>
      <c r="B139" s="90">
        <f>COUNTIFS('Prioritized Approach Milestones'!B139,"2",'Prioritized Approach Milestones'!C139,"yes")</f>
        <v>0</v>
      </c>
      <c r="C139" s="86">
        <f>COUNTIFS('Prioritized Approach Milestones'!B139,"3",'Prioritized Approach Milestones'!C139,"yes")</f>
        <v>0</v>
      </c>
      <c r="D139" s="87">
        <f>COUNTIFS('Prioritized Approach Milestones'!B139,"4",'Prioritized Approach Milestones'!C139,"yes")</f>
        <v>0</v>
      </c>
      <c r="E139" s="88">
        <f>COUNTIFS('Prioritized Approach Milestones'!B139,"5",'Prioritized Approach Milestones'!C139,"yes")</f>
        <v>0</v>
      </c>
      <c r="F139" s="89">
        <f>COUNTIFS('Prioritized Approach Milestones'!B139,"6",'Prioritized Approach Milestones'!C139,"yes")</f>
        <v>0</v>
      </c>
      <c r="G139" s="274">
        <f t="shared" si="6"/>
        <v>0</v>
      </c>
      <c r="H139" s="172">
        <f>COUNTIFS('Prioritized Approach Milestones'!B139,"1",'Prioritized Approach Milestones'!C139,"N/A")</f>
        <v>0</v>
      </c>
      <c r="I139" s="172">
        <f>COUNTIFS('Prioritized Approach Milestones'!B139,"2",'Prioritized Approach Milestones'!C139,"N/A")</f>
        <v>0</v>
      </c>
      <c r="J139" s="172">
        <f>COUNTIFS('Prioritized Approach Milestones'!B139,"3",'Prioritized Approach Milestones'!C139,"N/A")</f>
        <v>0</v>
      </c>
      <c r="K139" s="172">
        <f>COUNTIFS('Prioritized Approach Milestones'!B139,"4",'Prioritized Approach Milestones'!C139,"N/A")</f>
        <v>0</v>
      </c>
      <c r="L139" s="172">
        <f>COUNTIFS('Prioritized Approach Milestones'!B139,"5",'Prioritized Approach Milestones'!C139,"N/A")</f>
        <v>0</v>
      </c>
      <c r="M139" s="172">
        <f>COUNTIFS('Prioritized Approach Milestones'!B139,"6",'Prioritized Approach Milestones'!C139,"N/A")</f>
        <v>0</v>
      </c>
      <c r="N139" s="260">
        <f t="shared" si="7"/>
        <v>0</v>
      </c>
      <c r="O139" s="279"/>
      <c r="P139" s="75" t="str">
        <f>IF('Prioritized Approach Milestones'!$B139=1,'Prioritized Approach Milestones'!$F139,"")</f>
        <v/>
      </c>
      <c r="Q139" s="75" t="str">
        <f>IF('Prioritized Approach Milestones'!$B139=2,'Prioritized Approach Milestones'!$F139,"")</f>
        <v/>
      </c>
      <c r="R139" s="75" t="str">
        <f>IF('Prioritized Approach Milestones'!$B139=3,'Prioritized Approach Milestones'!$F139,"")</f>
        <v/>
      </c>
      <c r="S139" s="75">
        <f>IF('Prioritized Approach Milestones'!$B139=4,'Prioritized Approach Milestones'!$F139,"")</f>
        <v>0</v>
      </c>
      <c r="T139" s="75" t="str">
        <f>IF('Prioritized Approach Milestones'!$B139=5,'Prioritized Approach Milestones'!$F139,"")</f>
        <v/>
      </c>
      <c r="U139" s="76" t="str">
        <f>IF('Prioritized Approach Milestones'!$B139=6,'Prioritized Approach Milestones'!$F139,"")</f>
        <v/>
      </c>
      <c r="V139" s="77" t="str">
        <f>IF(AND('Prioritized Approach Milestones'!C139="Yes",'Prioritized Approach Milestones'!F139=""),"CORRECT",IF('Prioritized Approach Milestones'!C139="No","CORRECT",IF('Prioritized Approach Milestones'!B139=1,"ERROR 1","N/A")))</f>
        <v>N/A</v>
      </c>
      <c r="W139" s="77" t="str">
        <f>IF(AND('Prioritized Approach Milestones'!C139="Yes",'Prioritized Approach Milestones'!F139=""),"CORRECT",IF('Prioritized Approach Milestones'!C139="No","CORRECT",IF('Prioritized Approach Milestones'!B139=2,"ERROR 1","N/A")))</f>
        <v>N/A</v>
      </c>
      <c r="X139" s="77" t="str">
        <f>IF(AND('Prioritized Approach Milestones'!C139="Yes",'Prioritized Approach Milestones'!F139=""),"CORRECT",IF('Prioritized Approach Milestones'!C139="No","CORRECT",IF('Prioritized Approach Milestones'!B139=3,"ERROR 1","N/A")))</f>
        <v>N/A</v>
      </c>
      <c r="Y139" s="77" t="str">
        <f>IF(AND('Prioritized Approach Milestones'!C139="Yes",'Prioritized Approach Milestones'!F139=""),"CORRECT",IF('Prioritized Approach Milestones'!C139="No","CORRECT",IF('Prioritized Approach Milestones'!B139=4,"ERROR 1","N/A")))</f>
        <v>ERROR 1</v>
      </c>
      <c r="Z139" s="77" t="str">
        <f>IF(AND('Prioritized Approach Milestones'!C139="Yes",'Prioritized Approach Milestones'!F139=""),"CORRECT",IF('Prioritized Approach Milestones'!C139="No","CORRECT",IF('Prioritized Approach Milestones'!B139=5,"ERROR 1","N/A")))</f>
        <v>N/A</v>
      </c>
      <c r="AA139" s="77" t="str">
        <f>IF(AND('Prioritized Approach Milestones'!C139="Yes",'Prioritized Approach Milestones'!F139=""),"CORRECT",IF('Prioritized Approach Milestones'!C139="No","CORRECT",IF('Prioritized Approach Milestones'!B139=6,"ERROR 1","N/A")))</f>
        <v>N/A</v>
      </c>
      <c r="AB139" s="69" t="str">
        <f>IF(AND('Prioritized Approach Milestones'!C139="No",'Prioritized Approach Milestones'!F139=""),IF('Prioritized Approach Milestones'!B139=1,"ERROR 2","N/A"),"CORRECT")</f>
        <v>CORRECT</v>
      </c>
      <c r="AC139" s="69" t="str">
        <f>IF(AND('Prioritized Approach Milestones'!C139="No",'Prioritized Approach Milestones'!F139=""),IF('Prioritized Approach Milestones'!B139=2,"ERROR 2","N/A"),"CORRECT")</f>
        <v>CORRECT</v>
      </c>
      <c r="AD139" s="69" t="str">
        <f>IF(AND('Prioritized Approach Milestones'!C139="No",'Prioritized Approach Milestones'!F139=""),IF('Prioritized Approach Milestones'!B139=3,"ERROR 2","N/A"),"CORRECT")</f>
        <v>CORRECT</v>
      </c>
      <c r="AE139" s="69" t="str">
        <f>IF(AND('Prioritized Approach Milestones'!C139="No",'Prioritized Approach Milestones'!F139=""),IF('Prioritized Approach Milestones'!B139=4,"ERROR 2","N/A"),"CORRECT")</f>
        <v>CORRECT</v>
      </c>
      <c r="AF139" s="69" t="str">
        <f>IF(AND('Prioritized Approach Milestones'!C139="No",'Prioritized Approach Milestones'!F139=""),IF('Prioritized Approach Milestones'!B139=5,"ERROR 2","N/A"),"CORRECT")</f>
        <v>CORRECT</v>
      </c>
      <c r="AG139" s="78" t="str">
        <f>IF(AND('Prioritized Approach Milestones'!C139="No",'Prioritized Approach Milestones'!F139=""),IF('Prioritized Approach Milestones'!B139=6,"ERROR 2","N/A"),"CORRECT")</f>
        <v>CORRECT</v>
      </c>
    </row>
    <row r="140" spans="1:33">
      <c r="A140" s="85">
        <f>COUNTIFS('Prioritized Approach Milestones'!B140,"1",'Prioritized Approach Milestones'!C140,"yes")</f>
        <v>0</v>
      </c>
      <c r="B140" s="90">
        <f>COUNTIFS('Prioritized Approach Milestones'!B140,"2",'Prioritized Approach Milestones'!C140,"yes")</f>
        <v>0</v>
      </c>
      <c r="C140" s="86">
        <f>COUNTIFS('Prioritized Approach Milestones'!B140,"3",'Prioritized Approach Milestones'!C140,"yes")</f>
        <v>0</v>
      </c>
      <c r="D140" s="87">
        <f>COUNTIFS('Prioritized Approach Milestones'!B140,"4",'Prioritized Approach Milestones'!C140,"yes")</f>
        <v>0</v>
      </c>
      <c r="E140" s="88">
        <f>COUNTIFS('Prioritized Approach Milestones'!B140,"5",'Prioritized Approach Milestones'!C140,"yes")</f>
        <v>0</v>
      </c>
      <c r="F140" s="89">
        <f>COUNTIFS('Prioritized Approach Milestones'!B140,"6",'Prioritized Approach Milestones'!C140,"yes")</f>
        <v>0</v>
      </c>
      <c r="G140" s="274">
        <f t="shared" si="6"/>
        <v>0</v>
      </c>
      <c r="H140" s="172">
        <f>COUNTIFS('Prioritized Approach Milestones'!B140,"1",'Prioritized Approach Milestones'!C140,"N/A")</f>
        <v>0</v>
      </c>
      <c r="I140" s="172">
        <f>COUNTIFS('Prioritized Approach Milestones'!B140,"2",'Prioritized Approach Milestones'!C140,"N/A")</f>
        <v>0</v>
      </c>
      <c r="J140" s="172">
        <f>COUNTIFS('Prioritized Approach Milestones'!B140,"3",'Prioritized Approach Milestones'!C140,"N/A")</f>
        <v>0</v>
      </c>
      <c r="K140" s="172">
        <f>COUNTIFS('Prioritized Approach Milestones'!B140,"4",'Prioritized Approach Milestones'!C140,"N/A")</f>
        <v>0</v>
      </c>
      <c r="L140" s="172">
        <f>COUNTIFS('Prioritized Approach Milestones'!B140,"5",'Prioritized Approach Milestones'!C140,"N/A")</f>
        <v>0</v>
      </c>
      <c r="M140" s="172">
        <f>COUNTIFS('Prioritized Approach Milestones'!B140,"6",'Prioritized Approach Milestones'!C140,"N/A")</f>
        <v>0</v>
      </c>
      <c r="N140" s="260">
        <f t="shared" si="7"/>
        <v>0</v>
      </c>
      <c r="O140" s="279"/>
      <c r="P140" s="75" t="str">
        <f>IF('Prioritized Approach Milestones'!$B140=1,'Prioritized Approach Milestones'!$F140,"")</f>
        <v/>
      </c>
      <c r="Q140" s="75">
        <f>IF('Prioritized Approach Milestones'!$B140=2,'Prioritized Approach Milestones'!$F140,"")</f>
        <v>0</v>
      </c>
      <c r="R140" s="75" t="str">
        <f>IF('Prioritized Approach Milestones'!$B140=3,'Prioritized Approach Milestones'!$F140,"")</f>
        <v/>
      </c>
      <c r="S140" s="75" t="str">
        <f>IF('Prioritized Approach Milestones'!$B140=4,'Prioritized Approach Milestones'!$F140,"")</f>
        <v/>
      </c>
      <c r="T140" s="75" t="str">
        <f>IF('Prioritized Approach Milestones'!$B140=5,'Prioritized Approach Milestones'!$F140,"")</f>
        <v/>
      </c>
      <c r="U140" s="76" t="str">
        <f>IF('Prioritized Approach Milestones'!$B140=6,'Prioritized Approach Milestones'!$F140,"")</f>
        <v/>
      </c>
      <c r="V140" s="77" t="str">
        <f>IF(AND('Prioritized Approach Milestones'!C140="Yes",'Prioritized Approach Milestones'!F140=""),"CORRECT",IF('Prioritized Approach Milestones'!C140="No","CORRECT",IF('Prioritized Approach Milestones'!B140=1,"ERROR 1","N/A")))</f>
        <v>N/A</v>
      </c>
      <c r="W140" s="77" t="str">
        <f>IF(AND('Prioritized Approach Milestones'!C140="Yes",'Prioritized Approach Milestones'!F140=""),"CORRECT",IF('Prioritized Approach Milestones'!C140="No","CORRECT",IF('Prioritized Approach Milestones'!B140=2,"ERROR 1","N/A")))</f>
        <v>ERROR 1</v>
      </c>
      <c r="X140" s="77" t="str">
        <f>IF(AND('Prioritized Approach Milestones'!C140="Yes",'Prioritized Approach Milestones'!F140=""),"CORRECT",IF('Prioritized Approach Milestones'!C140="No","CORRECT",IF('Prioritized Approach Milestones'!B140=3,"ERROR 1","N/A")))</f>
        <v>N/A</v>
      </c>
      <c r="Y140" s="77" t="str">
        <f>IF(AND('Prioritized Approach Milestones'!C140="Yes",'Prioritized Approach Milestones'!F140=""),"CORRECT",IF('Prioritized Approach Milestones'!C140="No","CORRECT",IF('Prioritized Approach Milestones'!B140=4,"ERROR 1","N/A")))</f>
        <v>N/A</v>
      </c>
      <c r="Z140" s="77" t="str">
        <f>IF(AND('Prioritized Approach Milestones'!C140="Yes",'Prioritized Approach Milestones'!F140=""),"CORRECT",IF('Prioritized Approach Milestones'!C140="No","CORRECT",IF('Prioritized Approach Milestones'!B140=5,"ERROR 1","N/A")))</f>
        <v>N/A</v>
      </c>
      <c r="AA140" s="77" t="str">
        <f>IF(AND('Prioritized Approach Milestones'!C140="Yes",'Prioritized Approach Milestones'!F140=""),"CORRECT",IF('Prioritized Approach Milestones'!C140="No","CORRECT",IF('Prioritized Approach Milestones'!B140=6,"ERROR 1","N/A")))</f>
        <v>N/A</v>
      </c>
      <c r="AB140" s="69" t="str">
        <f>IF(AND('Prioritized Approach Milestones'!C140="No",'Prioritized Approach Milestones'!F140=""),IF('Prioritized Approach Milestones'!B140=1,"ERROR 2","N/A"),"CORRECT")</f>
        <v>CORRECT</v>
      </c>
      <c r="AC140" s="69" t="str">
        <f>IF(AND('Prioritized Approach Milestones'!C140="No",'Prioritized Approach Milestones'!F140=""),IF('Prioritized Approach Milestones'!B140=2,"ERROR 2","N/A"),"CORRECT")</f>
        <v>CORRECT</v>
      </c>
      <c r="AD140" s="69" t="str">
        <f>IF(AND('Prioritized Approach Milestones'!C140="No",'Prioritized Approach Milestones'!F140=""),IF('Prioritized Approach Milestones'!B140=3,"ERROR 2","N/A"),"CORRECT")</f>
        <v>CORRECT</v>
      </c>
      <c r="AE140" s="69" t="str">
        <f>IF(AND('Prioritized Approach Milestones'!C140="No",'Prioritized Approach Milestones'!F140=""),IF('Prioritized Approach Milestones'!B140=4,"ERROR 2","N/A"),"CORRECT")</f>
        <v>CORRECT</v>
      </c>
      <c r="AF140" s="69" t="str">
        <f>IF(AND('Prioritized Approach Milestones'!C140="No",'Prioritized Approach Milestones'!F140=""),IF('Prioritized Approach Milestones'!B140=5,"ERROR 2","N/A"),"CORRECT")</f>
        <v>CORRECT</v>
      </c>
      <c r="AG140" s="78" t="str">
        <f>IF(AND('Prioritized Approach Milestones'!C140="No",'Prioritized Approach Milestones'!F140=""),IF('Prioritized Approach Milestones'!B140=6,"ERROR 2","N/A"),"CORRECT")</f>
        <v>CORRECT</v>
      </c>
    </row>
    <row r="141" spans="1:33">
      <c r="A141" s="85">
        <f>COUNTIFS('Prioritized Approach Milestones'!B141,"1",'Prioritized Approach Milestones'!C141,"yes")</f>
        <v>0</v>
      </c>
      <c r="B141" s="90">
        <f>COUNTIFS('Prioritized Approach Milestones'!B141,"2",'Prioritized Approach Milestones'!C141,"yes")</f>
        <v>0</v>
      </c>
      <c r="C141" s="86">
        <f>COUNTIFS('Prioritized Approach Milestones'!B141,"3",'Prioritized Approach Milestones'!C141,"yes")</f>
        <v>0</v>
      </c>
      <c r="D141" s="87">
        <f>COUNTIFS('Prioritized Approach Milestones'!B141,"4",'Prioritized Approach Milestones'!C141,"yes")</f>
        <v>0</v>
      </c>
      <c r="E141" s="88">
        <f>COUNTIFS('Prioritized Approach Milestones'!B141,"5",'Prioritized Approach Milestones'!C141,"yes")</f>
        <v>0</v>
      </c>
      <c r="F141" s="89">
        <f>COUNTIFS('Prioritized Approach Milestones'!B141,"6",'Prioritized Approach Milestones'!C141,"yes")</f>
        <v>0</v>
      </c>
      <c r="G141" s="274">
        <f t="shared" si="6"/>
        <v>0</v>
      </c>
      <c r="H141" s="172">
        <f>COUNTIFS('Prioritized Approach Milestones'!B141,"1",'Prioritized Approach Milestones'!C141,"N/A")</f>
        <v>0</v>
      </c>
      <c r="I141" s="172">
        <f>COUNTIFS('Prioritized Approach Milestones'!B141,"2",'Prioritized Approach Milestones'!C141,"N/A")</f>
        <v>0</v>
      </c>
      <c r="J141" s="172">
        <f>COUNTIFS('Prioritized Approach Milestones'!B141,"3",'Prioritized Approach Milestones'!C141,"N/A")</f>
        <v>0</v>
      </c>
      <c r="K141" s="172">
        <f>COUNTIFS('Prioritized Approach Milestones'!B141,"4",'Prioritized Approach Milestones'!C141,"N/A")</f>
        <v>0</v>
      </c>
      <c r="L141" s="172">
        <f>COUNTIFS('Prioritized Approach Milestones'!B141,"5",'Prioritized Approach Milestones'!C141,"N/A")</f>
        <v>0</v>
      </c>
      <c r="M141" s="172">
        <f>COUNTIFS('Prioritized Approach Milestones'!B141,"6",'Prioritized Approach Milestones'!C141,"N/A")</f>
        <v>0</v>
      </c>
      <c r="N141" s="260">
        <f t="shared" si="7"/>
        <v>0</v>
      </c>
      <c r="O141" s="279"/>
      <c r="P141" s="75" t="str">
        <f>IF('Prioritized Approach Milestones'!$B141=1,'Prioritized Approach Milestones'!$F141,"")</f>
        <v/>
      </c>
      <c r="Q141" s="75" t="str">
        <f>IF('Prioritized Approach Milestones'!$B141=2,'Prioritized Approach Milestones'!$F141,"")</f>
        <v/>
      </c>
      <c r="R141" s="75" t="str">
        <f>IF('Prioritized Approach Milestones'!$B141=3,'Prioritized Approach Milestones'!$F141,"")</f>
        <v/>
      </c>
      <c r="S141" s="75">
        <f>IF('Prioritized Approach Milestones'!$B141=4,'Prioritized Approach Milestones'!$F141,"")</f>
        <v>0</v>
      </c>
      <c r="T141" s="75" t="str">
        <f>IF('Prioritized Approach Milestones'!$B141=5,'Prioritized Approach Milestones'!$F141,"")</f>
        <v/>
      </c>
      <c r="U141" s="76" t="str">
        <f>IF('Prioritized Approach Milestones'!$B141=6,'Prioritized Approach Milestones'!$F141,"")</f>
        <v/>
      </c>
      <c r="V141" s="77" t="str">
        <f>IF(AND('Prioritized Approach Milestones'!C141="Yes",'Prioritized Approach Milestones'!F141=""),"CORRECT",IF('Prioritized Approach Milestones'!C141="No","CORRECT",IF('Prioritized Approach Milestones'!B141=1,"ERROR 1","N/A")))</f>
        <v>N/A</v>
      </c>
      <c r="W141" s="77" t="str">
        <f>IF(AND('Prioritized Approach Milestones'!C141="Yes",'Prioritized Approach Milestones'!F141=""),"CORRECT",IF('Prioritized Approach Milestones'!C141="No","CORRECT",IF('Prioritized Approach Milestones'!B141=2,"ERROR 1","N/A")))</f>
        <v>N/A</v>
      </c>
      <c r="X141" s="77" t="str">
        <f>IF(AND('Prioritized Approach Milestones'!C141="Yes",'Prioritized Approach Milestones'!F141=""),"CORRECT",IF('Prioritized Approach Milestones'!C141="No","CORRECT",IF('Prioritized Approach Milestones'!B141=3,"ERROR 1","N/A")))</f>
        <v>N/A</v>
      </c>
      <c r="Y141" s="77" t="str">
        <f>IF(AND('Prioritized Approach Milestones'!C141="Yes",'Prioritized Approach Milestones'!F141=""),"CORRECT",IF('Prioritized Approach Milestones'!C141="No","CORRECT",IF('Prioritized Approach Milestones'!B141=4,"ERROR 1","N/A")))</f>
        <v>ERROR 1</v>
      </c>
      <c r="Z141" s="77" t="str">
        <f>IF(AND('Prioritized Approach Milestones'!C141="Yes",'Prioritized Approach Milestones'!F141=""),"CORRECT",IF('Prioritized Approach Milestones'!C141="No","CORRECT",IF('Prioritized Approach Milestones'!B141=5,"ERROR 1","N/A")))</f>
        <v>N/A</v>
      </c>
      <c r="AA141" s="77" t="str">
        <f>IF(AND('Prioritized Approach Milestones'!C141="Yes",'Prioritized Approach Milestones'!F141=""),"CORRECT",IF('Prioritized Approach Milestones'!C141="No","CORRECT",IF('Prioritized Approach Milestones'!B141=6,"ERROR 1","N/A")))</f>
        <v>N/A</v>
      </c>
      <c r="AB141" s="69" t="str">
        <f>IF(AND('Prioritized Approach Milestones'!C141="No",'Prioritized Approach Milestones'!F141=""),IF('Prioritized Approach Milestones'!B141=1,"ERROR 2","N/A"),"CORRECT")</f>
        <v>CORRECT</v>
      </c>
      <c r="AC141" s="69" t="str">
        <f>IF(AND('Prioritized Approach Milestones'!C141="No",'Prioritized Approach Milestones'!F141=""),IF('Prioritized Approach Milestones'!B141=2,"ERROR 2","N/A"),"CORRECT")</f>
        <v>CORRECT</v>
      </c>
      <c r="AD141" s="69" t="str">
        <f>IF(AND('Prioritized Approach Milestones'!C141="No",'Prioritized Approach Milestones'!F141=""),IF('Prioritized Approach Milestones'!B141=3,"ERROR 2","N/A"),"CORRECT")</f>
        <v>CORRECT</v>
      </c>
      <c r="AE141" s="69" t="str">
        <f>IF(AND('Prioritized Approach Milestones'!C141="No",'Prioritized Approach Milestones'!F141=""),IF('Prioritized Approach Milestones'!B141=4,"ERROR 2","N/A"),"CORRECT")</f>
        <v>CORRECT</v>
      </c>
      <c r="AF141" s="69" t="str">
        <f>IF(AND('Prioritized Approach Milestones'!C141="No",'Prioritized Approach Milestones'!F141=""),IF('Prioritized Approach Milestones'!B141=5,"ERROR 2","N/A"),"CORRECT")</f>
        <v>CORRECT</v>
      </c>
      <c r="AG141" s="78" t="str">
        <f>IF(AND('Prioritized Approach Milestones'!C141="No",'Prioritized Approach Milestones'!F141=""),IF('Prioritized Approach Milestones'!B141=6,"ERROR 2","N/A"),"CORRECT")</f>
        <v>CORRECT</v>
      </c>
    </row>
    <row r="142" spans="1:33">
      <c r="A142" s="85">
        <f>COUNTIFS('Prioritized Approach Milestones'!B142,"1",'Prioritized Approach Milestones'!C142,"yes")</f>
        <v>0</v>
      </c>
      <c r="B142" s="90">
        <f>COUNTIFS('Prioritized Approach Milestones'!B142,"2",'Prioritized Approach Milestones'!C142,"yes")</f>
        <v>0</v>
      </c>
      <c r="C142" s="86">
        <f>COUNTIFS('Prioritized Approach Milestones'!B142,"3",'Prioritized Approach Milestones'!C142,"yes")</f>
        <v>0</v>
      </c>
      <c r="D142" s="87">
        <f>COUNTIFS('Prioritized Approach Milestones'!B142,"4",'Prioritized Approach Milestones'!C142,"yes")</f>
        <v>0</v>
      </c>
      <c r="E142" s="88">
        <f>COUNTIFS('Prioritized Approach Milestones'!B142,"5",'Prioritized Approach Milestones'!C142,"yes")</f>
        <v>0</v>
      </c>
      <c r="F142" s="89">
        <f>COUNTIFS('Prioritized Approach Milestones'!B142,"6",'Prioritized Approach Milestones'!C142,"yes")</f>
        <v>0</v>
      </c>
      <c r="G142" s="274">
        <f t="shared" si="6"/>
        <v>0</v>
      </c>
      <c r="H142" s="172">
        <f>COUNTIFS('Prioritized Approach Milestones'!B142,"1",'Prioritized Approach Milestones'!C142,"N/A")</f>
        <v>0</v>
      </c>
      <c r="I142" s="172">
        <f>COUNTIFS('Prioritized Approach Milestones'!B142,"2",'Prioritized Approach Milestones'!C142,"N/A")</f>
        <v>0</v>
      </c>
      <c r="J142" s="172">
        <f>COUNTIFS('Prioritized Approach Milestones'!B142,"3",'Prioritized Approach Milestones'!C142,"N/A")</f>
        <v>0</v>
      </c>
      <c r="K142" s="172">
        <f>COUNTIFS('Prioritized Approach Milestones'!B142,"4",'Prioritized Approach Milestones'!C142,"N/A")</f>
        <v>0</v>
      </c>
      <c r="L142" s="172">
        <f>COUNTIFS('Prioritized Approach Milestones'!B142,"5",'Prioritized Approach Milestones'!C142,"N/A")</f>
        <v>0</v>
      </c>
      <c r="M142" s="172">
        <f>COUNTIFS('Prioritized Approach Milestones'!B142,"6",'Prioritized Approach Milestones'!C142,"N/A")</f>
        <v>0</v>
      </c>
      <c r="N142" s="260">
        <f t="shared" si="7"/>
        <v>0</v>
      </c>
      <c r="O142" s="279"/>
      <c r="P142" s="75" t="str">
        <f>IF('Prioritized Approach Milestones'!$B142=1,'Prioritized Approach Milestones'!$F142,"")</f>
        <v/>
      </c>
      <c r="Q142" s="75" t="str">
        <f>IF('Prioritized Approach Milestones'!$B142=2,'Prioritized Approach Milestones'!$F142,"")</f>
        <v/>
      </c>
      <c r="R142" s="75" t="str">
        <f>IF('Prioritized Approach Milestones'!$B142=3,'Prioritized Approach Milestones'!$F142,"")</f>
        <v/>
      </c>
      <c r="S142" s="75">
        <f>IF('Prioritized Approach Milestones'!$B142=4,'Prioritized Approach Milestones'!$F142,"")</f>
        <v>0</v>
      </c>
      <c r="T142" s="75" t="str">
        <f>IF('Prioritized Approach Milestones'!$B142=5,'Prioritized Approach Milestones'!$F142,"")</f>
        <v/>
      </c>
      <c r="U142" s="76" t="str">
        <f>IF('Prioritized Approach Milestones'!$B142=6,'Prioritized Approach Milestones'!$F142,"")</f>
        <v/>
      </c>
      <c r="V142" s="77" t="str">
        <f>IF(AND('Prioritized Approach Milestones'!C142="Yes",'Prioritized Approach Milestones'!F142=""),"CORRECT",IF('Prioritized Approach Milestones'!C142="No","CORRECT",IF('Prioritized Approach Milestones'!B142=1,"ERROR 1","N/A")))</f>
        <v>N/A</v>
      </c>
      <c r="W142" s="77" t="str">
        <f>IF(AND('Prioritized Approach Milestones'!C142="Yes",'Prioritized Approach Milestones'!F142=""),"CORRECT",IF('Prioritized Approach Milestones'!C142="No","CORRECT",IF('Prioritized Approach Milestones'!B142=2,"ERROR 1","N/A")))</f>
        <v>N/A</v>
      </c>
      <c r="X142" s="77" t="str">
        <f>IF(AND('Prioritized Approach Milestones'!C142="Yes",'Prioritized Approach Milestones'!F142=""),"CORRECT",IF('Prioritized Approach Milestones'!C142="No","CORRECT",IF('Prioritized Approach Milestones'!B142=3,"ERROR 1","N/A")))</f>
        <v>N/A</v>
      </c>
      <c r="Y142" s="77" t="str">
        <f>IF(AND('Prioritized Approach Milestones'!C142="Yes",'Prioritized Approach Milestones'!F142=""),"CORRECT",IF('Prioritized Approach Milestones'!C142="No","CORRECT",IF('Prioritized Approach Milestones'!B142=4,"ERROR 1","N/A")))</f>
        <v>ERROR 1</v>
      </c>
      <c r="Z142" s="77" t="str">
        <f>IF(AND('Prioritized Approach Milestones'!C142="Yes",'Prioritized Approach Milestones'!F142=""),"CORRECT",IF('Prioritized Approach Milestones'!C142="No","CORRECT",IF('Prioritized Approach Milestones'!B142=5,"ERROR 1","N/A")))</f>
        <v>N/A</v>
      </c>
      <c r="AA142" s="77" t="str">
        <f>IF(AND('Prioritized Approach Milestones'!C142="Yes",'Prioritized Approach Milestones'!F142=""),"CORRECT",IF('Prioritized Approach Milestones'!C142="No","CORRECT",IF('Prioritized Approach Milestones'!B142=6,"ERROR 1","N/A")))</f>
        <v>N/A</v>
      </c>
      <c r="AB142" s="69" t="str">
        <f>IF(AND('Prioritized Approach Milestones'!C142="No",'Prioritized Approach Milestones'!F142=""),IF('Prioritized Approach Milestones'!B142=1,"ERROR 2","N/A"),"CORRECT")</f>
        <v>CORRECT</v>
      </c>
      <c r="AC142" s="69" t="str">
        <f>IF(AND('Prioritized Approach Milestones'!C142="No",'Prioritized Approach Milestones'!F142=""),IF('Prioritized Approach Milestones'!B142=2,"ERROR 2","N/A"),"CORRECT")</f>
        <v>CORRECT</v>
      </c>
      <c r="AD142" s="69" t="str">
        <f>IF(AND('Prioritized Approach Milestones'!C142="No",'Prioritized Approach Milestones'!F142=""),IF('Prioritized Approach Milestones'!B142=3,"ERROR 2","N/A"),"CORRECT")</f>
        <v>CORRECT</v>
      </c>
      <c r="AE142" s="69" t="str">
        <f>IF(AND('Prioritized Approach Milestones'!C142="No",'Prioritized Approach Milestones'!F142=""),IF('Prioritized Approach Milestones'!B142=4,"ERROR 2","N/A"),"CORRECT")</f>
        <v>CORRECT</v>
      </c>
      <c r="AF142" s="69" t="str">
        <f>IF(AND('Prioritized Approach Milestones'!C142="No",'Prioritized Approach Milestones'!F142=""),IF('Prioritized Approach Milestones'!B142=5,"ERROR 2","N/A"),"CORRECT")</f>
        <v>CORRECT</v>
      </c>
      <c r="AG142" s="78" t="str">
        <f>IF(AND('Prioritized Approach Milestones'!C142="No",'Prioritized Approach Milestones'!F142=""),IF('Prioritized Approach Milestones'!B142=6,"ERROR 2","N/A"),"CORRECT")</f>
        <v>CORRECT</v>
      </c>
    </row>
    <row r="143" spans="1:33">
      <c r="A143" s="85">
        <f>COUNTIFS('Prioritized Approach Milestones'!B143,"1",'Prioritized Approach Milestones'!C143,"yes")</f>
        <v>0</v>
      </c>
      <c r="B143" s="90">
        <f>COUNTIFS('Prioritized Approach Milestones'!B143,"2",'Prioritized Approach Milestones'!C143,"yes")</f>
        <v>0</v>
      </c>
      <c r="C143" s="86">
        <f>COUNTIFS('Prioritized Approach Milestones'!B143,"3",'Prioritized Approach Milestones'!C143,"yes")</f>
        <v>0</v>
      </c>
      <c r="D143" s="87">
        <f>COUNTIFS('Prioritized Approach Milestones'!B143,"4",'Prioritized Approach Milestones'!C143,"yes")</f>
        <v>0</v>
      </c>
      <c r="E143" s="88">
        <f>COUNTIFS('Prioritized Approach Milestones'!B143,"5",'Prioritized Approach Milestones'!C143,"yes")</f>
        <v>0</v>
      </c>
      <c r="F143" s="89">
        <f>COUNTIFS('Prioritized Approach Milestones'!B143,"6",'Prioritized Approach Milestones'!C143,"yes")</f>
        <v>0</v>
      </c>
      <c r="G143" s="274">
        <f t="shared" si="6"/>
        <v>0</v>
      </c>
      <c r="H143" s="172">
        <f>COUNTIFS('Prioritized Approach Milestones'!B143,"1",'Prioritized Approach Milestones'!C143,"N/A")</f>
        <v>0</v>
      </c>
      <c r="I143" s="172">
        <f>COUNTIFS('Prioritized Approach Milestones'!B143,"2",'Prioritized Approach Milestones'!C143,"N/A")</f>
        <v>0</v>
      </c>
      <c r="J143" s="172">
        <f>COUNTIFS('Prioritized Approach Milestones'!B143,"3",'Prioritized Approach Milestones'!C143,"N/A")</f>
        <v>0</v>
      </c>
      <c r="K143" s="172">
        <f>COUNTIFS('Prioritized Approach Milestones'!B143,"4",'Prioritized Approach Milestones'!C143,"N/A")</f>
        <v>0</v>
      </c>
      <c r="L143" s="172">
        <f>COUNTIFS('Prioritized Approach Milestones'!B143,"5",'Prioritized Approach Milestones'!C143,"N/A")</f>
        <v>0</v>
      </c>
      <c r="M143" s="172">
        <f>COUNTIFS('Prioritized Approach Milestones'!B143,"6",'Prioritized Approach Milestones'!C143,"N/A")</f>
        <v>0</v>
      </c>
      <c r="N143" s="260">
        <f t="shared" si="7"/>
        <v>0</v>
      </c>
      <c r="O143" s="279"/>
      <c r="P143" s="75" t="str">
        <f>IF('Prioritized Approach Milestones'!$B143=1,'Prioritized Approach Milestones'!$F143,"")</f>
        <v/>
      </c>
      <c r="Q143" s="75" t="str">
        <f>IF('Prioritized Approach Milestones'!$B143=2,'Prioritized Approach Milestones'!$F143,"")</f>
        <v/>
      </c>
      <c r="R143" s="75" t="str">
        <f>IF('Prioritized Approach Milestones'!$B143=3,'Prioritized Approach Milestones'!$F143,"")</f>
        <v/>
      </c>
      <c r="S143" s="75">
        <f>IF('Prioritized Approach Milestones'!$B143=4,'Prioritized Approach Milestones'!$F143,"")</f>
        <v>0</v>
      </c>
      <c r="T143" s="75" t="str">
        <f>IF('Prioritized Approach Milestones'!$B143=5,'Prioritized Approach Milestones'!$F143,"")</f>
        <v/>
      </c>
      <c r="U143" s="76" t="str">
        <f>IF('Prioritized Approach Milestones'!$B143=6,'Prioritized Approach Milestones'!$F143,"")</f>
        <v/>
      </c>
      <c r="V143" s="77" t="str">
        <f>IF(AND('Prioritized Approach Milestones'!C143="Yes",'Prioritized Approach Milestones'!F143=""),"CORRECT",IF('Prioritized Approach Milestones'!C143="No","CORRECT",IF('Prioritized Approach Milestones'!B143=1,"ERROR 1","N/A")))</f>
        <v>N/A</v>
      </c>
      <c r="W143" s="77" t="str">
        <f>IF(AND('Prioritized Approach Milestones'!C143="Yes",'Prioritized Approach Milestones'!F143=""),"CORRECT",IF('Prioritized Approach Milestones'!C143="No","CORRECT",IF('Prioritized Approach Milestones'!B143=2,"ERROR 1","N/A")))</f>
        <v>N/A</v>
      </c>
      <c r="X143" s="77" t="str">
        <f>IF(AND('Prioritized Approach Milestones'!C143="Yes",'Prioritized Approach Milestones'!F143=""),"CORRECT",IF('Prioritized Approach Milestones'!C143="No","CORRECT",IF('Prioritized Approach Milestones'!B143=3,"ERROR 1","N/A")))</f>
        <v>N/A</v>
      </c>
      <c r="Y143" s="77" t="str">
        <f>IF(AND('Prioritized Approach Milestones'!C143="Yes",'Prioritized Approach Milestones'!F143=""),"CORRECT",IF('Prioritized Approach Milestones'!C143="No","CORRECT",IF('Prioritized Approach Milestones'!B143=4,"ERROR 1","N/A")))</f>
        <v>ERROR 1</v>
      </c>
      <c r="Z143" s="77" t="str">
        <f>IF(AND('Prioritized Approach Milestones'!C143="Yes",'Prioritized Approach Milestones'!F143=""),"CORRECT",IF('Prioritized Approach Milestones'!C143="No","CORRECT",IF('Prioritized Approach Milestones'!B143=5,"ERROR 1","N/A")))</f>
        <v>N/A</v>
      </c>
      <c r="AA143" s="77" t="str">
        <f>IF(AND('Prioritized Approach Milestones'!C143="Yes",'Prioritized Approach Milestones'!F143=""),"CORRECT",IF('Prioritized Approach Milestones'!C143="No","CORRECT",IF('Prioritized Approach Milestones'!B143=6,"ERROR 1","N/A")))</f>
        <v>N/A</v>
      </c>
      <c r="AB143" s="69" t="str">
        <f>IF(AND('Prioritized Approach Milestones'!C143="No",'Prioritized Approach Milestones'!F143=""),IF('Prioritized Approach Milestones'!B143=1,"ERROR 2","N/A"),"CORRECT")</f>
        <v>CORRECT</v>
      </c>
      <c r="AC143" s="69" t="str">
        <f>IF(AND('Prioritized Approach Milestones'!C143="No",'Prioritized Approach Milestones'!F143=""),IF('Prioritized Approach Milestones'!B143=2,"ERROR 2","N/A"),"CORRECT")</f>
        <v>CORRECT</v>
      </c>
      <c r="AD143" s="69" t="str">
        <f>IF(AND('Prioritized Approach Milestones'!C143="No",'Prioritized Approach Milestones'!F143=""),IF('Prioritized Approach Milestones'!B143=3,"ERROR 2","N/A"),"CORRECT")</f>
        <v>CORRECT</v>
      </c>
      <c r="AE143" s="69" t="str">
        <f>IF(AND('Prioritized Approach Milestones'!C143="No",'Prioritized Approach Milestones'!F143=""),IF('Prioritized Approach Milestones'!B143=4,"ERROR 2","N/A"),"CORRECT")</f>
        <v>CORRECT</v>
      </c>
      <c r="AF143" s="69" t="str">
        <f>IF(AND('Prioritized Approach Milestones'!C143="No",'Prioritized Approach Milestones'!F143=""),IF('Prioritized Approach Milestones'!B143=5,"ERROR 2","N/A"),"CORRECT")</f>
        <v>CORRECT</v>
      </c>
      <c r="AG143" s="78" t="str">
        <f>IF(AND('Prioritized Approach Milestones'!C143="No",'Prioritized Approach Milestones'!F143=""),IF('Prioritized Approach Milestones'!B143=6,"ERROR 2","N/A"),"CORRECT")</f>
        <v>CORRECT</v>
      </c>
    </row>
    <row r="144" spans="1:33">
      <c r="A144" s="85">
        <f>COUNTIFS('Prioritized Approach Milestones'!B144,"1",'Prioritized Approach Milestones'!C144,"yes")</f>
        <v>0</v>
      </c>
      <c r="B144" s="90">
        <f>COUNTIFS('Prioritized Approach Milestones'!B144,"2",'Prioritized Approach Milestones'!C144,"yes")</f>
        <v>0</v>
      </c>
      <c r="C144" s="86">
        <f>COUNTIFS('Prioritized Approach Milestones'!B144,"3",'Prioritized Approach Milestones'!C144,"yes")</f>
        <v>0</v>
      </c>
      <c r="D144" s="87">
        <f>COUNTIFS('Prioritized Approach Milestones'!B144,"4",'Prioritized Approach Milestones'!C144,"yes")</f>
        <v>0</v>
      </c>
      <c r="E144" s="88">
        <f>COUNTIFS('Prioritized Approach Milestones'!B144,"5",'Prioritized Approach Milestones'!C144,"yes")</f>
        <v>0</v>
      </c>
      <c r="F144" s="89">
        <f>COUNTIFS('Prioritized Approach Milestones'!B144,"6",'Prioritized Approach Milestones'!C144,"yes")</f>
        <v>0</v>
      </c>
      <c r="G144" s="274">
        <f t="shared" si="6"/>
        <v>0</v>
      </c>
      <c r="H144" s="172">
        <f>COUNTIFS('Prioritized Approach Milestones'!B144,"1",'Prioritized Approach Milestones'!C144,"N/A")</f>
        <v>0</v>
      </c>
      <c r="I144" s="172">
        <f>COUNTIFS('Prioritized Approach Milestones'!B144,"2",'Prioritized Approach Milestones'!C144,"N/A")</f>
        <v>0</v>
      </c>
      <c r="J144" s="172">
        <f>COUNTIFS('Prioritized Approach Milestones'!B144,"3",'Prioritized Approach Milestones'!C144,"N/A")</f>
        <v>0</v>
      </c>
      <c r="K144" s="172">
        <f>COUNTIFS('Prioritized Approach Milestones'!B144,"4",'Prioritized Approach Milestones'!C144,"N/A")</f>
        <v>0</v>
      </c>
      <c r="L144" s="172">
        <f>COUNTIFS('Prioritized Approach Milestones'!B144,"5",'Prioritized Approach Milestones'!C144,"N/A")</f>
        <v>0</v>
      </c>
      <c r="M144" s="172">
        <f>COUNTIFS('Prioritized Approach Milestones'!B144,"6",'Prioritized Approach Milestones'!C144,"N/A")</f>
        <v>0</v>
      </c>
      <c r="N144" s="260">
        <f t="shared" si="7"/>
        <v>0</v>
      </c>
      <c r="O144" s="279"/>
      <c r="P144" s="75" t="str">
        <f>IF('Prioritized Approach Milestones'!$B144=1,'Prioritized Approach Milestones'!$F144,"")</f>
        <v/>
      </c>
      <c r="Q144" s="75" t="str">
        <f>IF('Prioritized Approach Milestones'!$B144=2,'Prioritized Approach Milestones'!$F144,"")</f>
        <v/>
      </c>
      <c r="R144" s="75" t="str">
        <f>IF('Prioritized Approach Milestones'!$B144=3,'Prioritized Approach Milestones'!$F144,"")</f>
        <v/>
      </c>
      <c r="S144" s="75" t="str">
        <f>IF('Prioritized Approach Milestones'!$B144=4,'Prioritized Approach Milestones'!$F144,"")</f>
        <v/>
      </c>
      <c r="T144" s="75" t="str">
        <f>IF('Prioritized Approach Milestones'!$B144=5,'Prioritized Approach Milestones'!$F144,"")</f>
        <v/>
      </c>
      <c r="U144" s="76" t="str">
        <f>IF('Prioritized Approach Milestones'!$B144=6,'Prioritized Approach Milestones'!$F144,"")</f>
        <v/>
      </c>
      <c r="V144" s="77" t="str">
        <f>IF(AND('Prioritized Approach Milestones'!C144="Yes",'Prioritized Approach Milestones'!F144=""),"CORRECT",IF('Prioritized Approach Milestones'!C144="No","CORRECT",IF('Prioritized Approach Milestones'!B144=1,"ERROR 1","N/A")))</f>
        <v>N/A</v>
      </c>
      <c r="W144" s="77" t="str">
        <f>IF(AND('Prioritized Approach Milestones'!C144="Yes",'Prioritized Approach Milestones'!F144=""),"CORRECT",IF('Prioritized Approach Milestones'!C144="No","CORRECT",IF('Prioritized Approach Milestones'!B144=2,"ERROR 1","N/A")))</f>
        <v>N/A</v>
      </c>
      <c r="X144" s="77" t="str">
        <f>IF(AND('Prioritized Approach Milestones'!C144="Yes",'Prioritized Approach Milestones'!F144=""),"CORRECT",IF('Prioritized Approach Milestones'!C144="No","CORRECT",IF('Prioritized Approach Milestones'!B144=3,"ERROR 1","N/A")))</f>
        <v>N/A</v>
      </c>
      <c r="Y144" s="77" t="str">
        <f>IF(AND('Prioritized Approach Milestones'!C144="Yes",'Prioritized Approach Milestones'!F144=""),"CORRECT",IF('Prioritized Approach Milestones'!C144="No","CORRECT",IF('Prioritized Approach Milestones'!B144=4,"ERROR 1","N/A")))</f>
        <v>N/A</v>
      </c>
      <c r="Z144" s="77" t="str">
        <f>IF(AND('Prioritized Approach Milestones'!C144="Yes",'Prioritized Approach Milestones'!F144=""),"CORRECT",IF('Prioritized Approach Milestones'!C144="No","CORRECT",IF('Prioritized Approach Milestones'!B144=5,"ERROR 1","N/A")))</f>
        <v>N/A</v>
      </c>
      <c r="AA144" s="77" t="str">
        <f>IF(AND('Prioritized Approach Milestones'!C144="Yes",'Prioritized Approach Milestones'!F144=""),"CORRECT",IF('Prioritized Approach Milestones'!C144="No","CORRECT",IF('Prioritized Approach Milestones'!B144=6,"ERROR 1","N/A")))</f>
        <v>N/A</v>
      </c>
      <c r="AB144" s="69" t="str">
        <f>IF(AND('Prioritized Approach Milestones'!C144="No",'Prioritized Approach Milestones'!F144=""),IF('Prioritized Approach Milestones'!B144=1,"ERROR 2","N/A"),"CORRECT")</f>
        <v>CORRECT</v>
      </c>
      <c r="AC144" s="69" t="str">
        <f>IF(AND('Prioritized Approach Milestones'!C144="No",'Prioritized Approach Milestones'!F144=""),IF('Prioritized Approach Milestones'!B144=2,"ERROR 2","N/A"),"CORRECT")</f>
        <v>CORRECT</v>
      </c>
      <c r="AD144" s="69" t="str">
        <f>IF(AND('Prioritized Approach Milestones'!C144="No",'Prioritized Approach Milestones'!F144=""),IF('Prioritized Approach Milestones'!B144=3,"ERROR 2","N/A"),"CORRECT")</f>
        <v>CORRECT</v>
      </c>
      <c r="AE144" s="69" t="str">
        <f>IF(AND('Prioritized Approach Milestones'!C144="No",'Prioritized Approach Milestones'!F144=""),IF('Prioritized Approach Milestones'!B144=4,"ERROR 2","N/A"),"CORRECT")</f>
        <v>CORRECT</v>
      </c>
      <c r="AF144" s="69" t="str">
        <f>IF(AND('Prioritized Approach Milestones'!C144="No",'Prioritized Approach Milestones'!F144=""),IF('Prioritized Approach Milestones'!B144=5,"ERROR 2","N/A"),"CORRECT")</f>
        <v>CORRECT</v>
      </c>
      <c r="AG144" s="78" t="str">
        <f>IF(AND('Prioritized Approach Milestones'!C144="No",'Prioritized Approach Milestones'!F144=""),IF('Prioritized Approach Milestones'!B144=6,"ERROR 2","N/A"),"CORRECT")</f>
        <v>CORRECT</v>
      </c>
    </row>
    <row r="145" spans="1:33">
      <c r="A145" s="85">
        <f>COUNTIFS('Prioritized Approach Milestones'!B145,"1",'Prioritized Approach Milestones'!C145,"yes")</f>
        <v>0</v>
      </c>
      <c r="B145" s="90">
        <f>COUNTIFS('Prioritized Approach Milestones'!B145,"2",'Prioritized Approach Milestones'!C145,"yes")</f>
        <v>0</v>
      </c>
      <c r="C145" s="86">
        <f>COUNTIFS('Prioritized Approach Milestones'!B145,"3",'Prioritized Approach Milestones'!C145,"yes")</f>
        <v>0</v>
      </c>
      <c r="D145" s="87">
        <f>COUNTIFS('Prioritized Approach Milestones'!B145,"4",'Prioritized Approach Milestones'!C145,"yes")</f>
        <v>0</v>
      </c>
      <c r="E145" s="88">
        <f>COUNTIFS('Prioritized Approach Milestones'!B145,"5",'Prioritized Approach Milestones'!C145,"yes")</f>
        <v>0</v>
      </c>
      <c r="F145" s="89">
        <f>COUNTIFS('Prioritized Approach Milestones'!B145,"6",'Prioritized Approach Milestones'!C145,"yes")</f>
        <v>0</v>
      </c>
      <c r="G145" s="274">
        <f t="shared" si="6"/>
        <v>0</v>
      </c>
      <c r="H145" s="172">
        <f>COUNTIFS('Prioritized Approach Milestones'!B145,"1",'Prioritized Approach Milestones'!C145,"N/A")</f>
        <v>0</v>
      </c>
      <c r="I145" s="172">
        <f>COUNTIFS('Prioritized Approach Milestones'!B145,"2",'Prioritized Approach Milestones'!C145,"N/A")</f>
        <v>0</v>
      </c>
      <c r="J145" s="172">
        <f>COUNTIFS('Prioritized Approach Milestones'!B145,"3",'Prioritized Approach Milestones'!C145,"N/A")</f>
        <v>0</v>
      </c>
      <c r="K145" s="172">
        <f>COUNTIFS('Prioritized Approach Milestones'!B145,"4",'Prioritized Approach Milestones'!C145,"N/A")</f>
        <v>0</v>
      </c>
      <c r="L145" s="172">
        <f>COUNTIFS('Prioritized Approach Milestones'!B145,"5",'Prioritized Approach Milestones'!C145,"N/A")</f>
        <v>0</v>
      </c>
      <c r="M145" s="172">
        <f>COUNTIFS('Prioritized Approach Milestones'!B145,"6",'Prioritized Approach Milestones'!C145,"N/A")</f>
        <v>0</v>
      </c>
      <c r="N145" s="260">
        <f t="shared" si="7"/>
        <v>0</v>
      </c>
      <c r="O145" s="279"/>
      <c r="P145" s="75" t="str">
        <f>IF('Prioritized Approach Milestones'!$B145=1,'Prioritized Approach Milestones'!$F145,"")</f>
        <v/>
      </c>
      <c r="Q145" s="75">
        <f>IF('Prioritized Approach Milestones'!$B145=2,'Prioritized Approach Milestones'!$F145,"")</f>
        <v>0</v>
      </c>
      <c r="R145" s="75" t="str">
        <f>IF('Prioritized Approach Milestones'!$B145=3,'Prioritized Approach Milestones'!$F145,"")</f>
        <v/>
      </c>
      <c r="S145" s="75" t="str">
        <f>IF('Prioritized Approach Milestones'!$B145=4,'Prioritized Approach Milestones'!$F145,"")</f>
        <v/>
      </c>
      <c r="T145" s="75" t="str">
        <f>IF('Prioritized Approach Milestones'!$B145=5,'Prioritized Approach Milestones'!$F145,"")</f>
        <v/>
      </c>
      <c r="U145" s="76" t="str">
        <f>IF('Prioritized Approach Milestones'!$B145=6,'Prioritized Approach Milestones'!$F145,"")</f>
        <v/>
      </c>
      <c r="V145" s="77" t="str">
        <f>IF(AND('Prioritized Approach Milestones'!C145="Yes",'Prioritized Approach Milestones'!F145=""),"CORRECT",IF('Prioritized Approach Milestones'!C145="No","CORRECT",IF('Prioritized Approach Milestones'!B145=1,"ERROR 1","N/A")))</f>
        <v>N/A</v>
      </c>
      <c r="W145" s="77" t="str">
        <f>IF(AND('Prioritized Approach Milestones'!C145="Yes",'Prioritized Approach Milestones'!F145=""),"CORRECT",IF('Prioritized Approach Milestones'!C145="No","CORRECT",IF('Prioritized Approach Milestones'!B145=2,"ERROR 1","N/A")))</f>
        <v>ERROR 1</v>
      </c>
      <c r="X145" s="77" t="str">
        <f>IF(AND('Prioritized Approach Milestones'!C145="Yes",'Prioritized Approach Milestones'!F145=""),"CORRECT",IF('Prioritized Approach Milestones'!C145="No","CORRECT",IF('Prioritized Approach Milestones'!B145=3,"ERROR 1","N/A")))</f>
        <v>N/A</v>
      </c>
      <c r="Y145" s="77" t="str">
        <f>IF(AND('Prioritized Approach Milestones'!C145="Yes",'Prioritized Approach Milestones'!F145=""),"CORRECT",IF('Prioritized Approach Milestones'!C145="No","CORRECT",IF('Prioritized Approach Milestones'!B145=4,"ERROR 1","N/A")))</f>
        <v>N/A</v>
      </c>
      <c r="Z145" s="77" t="str">
        <f>IF(AND('Prioritized Approach Milestones'!C145="Yes",'Prioritized Approach Milestones'!F145=""),"CORRECT",IF('Prioritized Approach Milestones'!C145="No","CORRECT",IF('Prioritized Approach Milestones'!B145=5,"ERROR 1","N/A")))</f>
        <v>N/A</v>
      </c>
      <c r="AA145" s="77" t="str">
        <f>IF(AND('Prioritized Approach Milestones'!C145="Yes",'Prioritized Approach Milestones'!F145=""),"CORRECT",IF('Prioritized Approach Milestones'!C145="No","CORRECT",IF('Prioritized Approach Milestones'!B145=6,"ERROR 1","N/A")))</f>
        <v>N/A</v>
      </c>
      <c r="AB145" s="69" t="str">
        <f>IF(AND('Prioritized Approach Milestones'!C145="No",'Prioritized Approach Milestones'!F145=""),IF('Prioritized Approach Milestones'!B145=1,"ERROR 2","N/A"),"CORRECT")</f>
        <v>CORRECT</v>
      </c>
      <c r="AC145" s="69" t="str">
        <f>IF(AND('Prioritized Approach Milestones'!C145="No",'Prioritized Approach Milestones'!F145=""),IF('Prioritized Approach Milestones'!B145=2,"ERROR 2","N/A"),"CORRECT")</f>
        <v>CORRECT</v>
      </c>
      <c r="AD145" s="69" t="str">
        <f>IF(AND('Prioritized Approach Milestones'!C145="No",'Prioritized Approach Milestones'!F145=""),IF('Prioritized Approach Milestones'!B145=3,"ERROR 2","N/A"),"CORRECT")</f>
        <v>CORRECT</v>
      </c>
      <c r="AE145" s="69" t="str">
        <f>IF(AND('Prioritized Approach Milestones'!C145="No",'Prioritized Approach Milestones'!F145=""),IF('Prioritized Approach Milestones'!B145=4,"ERROR 2","N/A"),"CORRECT")</f>
        <v>CORRECT</v>
      </c>
      <c r="AF145" s="69" t="str">
        <f>IF(AND('Prioritized Approach Milestones'!C145="No",'Prioritized Approach Milestones'!F145=""),IF('Prioritized Approach Milestones'!B145=5,"ERROR 2","N/A"),"CORRECT")</f>
        <v>CORRECT</v>
      </c>
      <c r="AG145" s="78" t="str">
        <f>IF(AND('Prioritized Approach Milestones'!C145="No",'Prioritized Approach Milestones'!F145=""),IF('Prioritized Approach Milestones'!B145=6,"ERROR 2","N/A"),"CORRECT")</f>
        <v>CORRECT</v>
      </c>
    </row>
    <row r="146" spans="1:33">
      <c r="A146" s="85">
        <f>COUNTIFS('Prioritized Approach Milestones'!B146,"1",'Prioritized Approach Milestones'!C146,"yes")</f>
        <v>0</v>
      </c>
      <c r="B146" s="90">
        <f>COUNTIFS('Prioritized Approach Milestones'!B146,"2",'Prioritized Approach Milestones'!C146,"yes")</f>
        <v>0</v>
      </c>
      <c r="C146" s="86">
        <f>COUNTIFS('Prioritized Approach Milestones'!B146,"3",'Prioritized Approach Milestones'!C146,"yes")</f>
        <v>0</v>
      </c>
      <c r="D146" s="87">
        <f>COUNTIFS('Prioritized Approach Milestones'!B146,"4",'Prioritized Approach Milestones'!C146,"yes")</f>
        <v>0</v>
      </c>
      <c r="E146" s="88">
        <f>COUNTIFS('Prioritized Approach Milestones'!B146,"5",'Prioritized Approach Milestones'!C146,"yes")</f>
        <v>0</v>
      </c>
      <c r="F146" s="89">
        <f>COUNTIFS('Prioritized Approach Milestones'!B146,"6",'Prioritized Approach Milestones'!C146,"yes")</f>
        <v>0</v>
      </c>
      <c r="G146" s="274">
        <f t="shared" si="6"/>
        <v>0</v>
      </c>
      <c r="H146" s="172">
        <f>COUNTIFS('Prioritized Approach Milestones'!B146,"1",'Prioritized Approach Milestones'!C146,"N/A")</f>
        <v>0</v>
      </c>
      <c r="I146" s="172">
        <f>COUNTIFS('Prioritized Approach Milestones'!B146,"2",'Prioritized Approach Milestones'!C146,"N/A")</f>
        <v>0</v>
      </c>
      <c r="J146" s="172">
        <f>COUNTIFS('Prioritized Approach Milestones'!B146,"3",'Prioritized Approach Milestones'!C146,"N/A")</f>
        <v>0</v>
      </c>
      <c r="K146" s="172">
        <f>COUNTIFS('Prioritized Approach Milestones'!B146,"4",'Prioritized Approach Milestones'!C146,"N/A")</f>
        <v>0</v>
      </c>
      <c r="L146" s="172">
        <f>COUNTIFS('Prioritized Approach Milestones'!B146,"5",'Prioritized Approach Milestones'!C146,"N/A")</f>
        <v>0</v>
      </c>
      <c r="M146" s="172">
        <f>COUNTIFS('Prioritized Approach Milestones'!B146,"6",'Prioritized Approach Milestones'!C146,"N/A")</f>
        <v>0</v>
      </c>
      <c r="N146" s="260">
        <f t="shared" si="7"/>
        <v>0</v>
      </c>
      <c r="O146" s="279"/>
      <c r="P146" s="75" t="str">
        <f>IF('Prioritized Approach Milestones'!$B146=1,'Prioritized Approach Milestones'!$F146,"")</f>
        <v/>
      </c>
      <c r="Q146" s="75">
        <f>IF('Prioritized Approach Milestones'!$B146=2,'Prioritized Approach Milestones'!$F146,"")</f>
        <v>0</v>
      </c>
      <c r="R146" s="75" t="str">
        <f>IF('Prioritized Approach Milestones'!$B146=3,'Prioritized Approach Milestones'!$F146,"")</f>
        <v/>
      </c>
      <c r="S146" s="75" t="str">
        <f>IF('Prioritized Approach Milestones'!$B146=4,'Prioritized Approach Milestones'!$F146,"")</f>
        <v/>
      </c>
      <c r="T146" s="75" t="str">
        <f>IF('Prioritized Approach Milestones'!$B146=5,'Prioritized Approach Milestones'!$F146,"")</f>
        <v/>
      </c>
      <c r="U146" s="76" t="str">
        <f>IF('Prioritized Approach Milestones'!$B146=6,'Prioritized Approach Milestones'!$F146,"")</f>
        <v/>
      </c>
      <c r="V146" s="77" t="str">
        <f>IF(AND('Prioritized Approach Milestones'!C146="Yes",'Prioritized Approach Milestones'!F146=""),"CORRECT",IF('Prioritized Approach Milestones'!C146="No","CORRECT",IF('Prioritized Approach Milestones'!B146=1,"ERROR 1","N/A")))</f>
        <v>N/A</v>
      </c>
      <c r="W146" s="77" t="str">
        <f>IF(AND('Prioritized Approach Milestones'!C146="Yes",'Prioritized Approach Milestones'!F146=""),"CORRECT",IF('Prioritized Approach Milestones'!C146="No","CORRECT",IF('Prioritized Approach Milestones'!B146=2,"ERROR 1","N/A")))</f>
        <v>ERROR 1</v>
      </c>
      <c r="X146" s="77" t="str">
        <f>IF(AND('Prioritized Approach Milestones'!C146="Yes",'Prioritized Approach Milestones'!F146=""),"CORRECT",IF('Prioritized Approach Milestones'!C146="No","CORRECT",IF('Prioritized Approach Milestones'!B146=3,"ERROR 1","N/A")))</f>
        <v>N/A</v>
      </c>
      <c r="Y146" s="77" t="str">
        <f>IF(AND('Prioritized Approach Milestones'!C146="Yes",'Prioritized Approach Milestones'!F146=""),"CORRECT",IF('Prioritized Approach Milestones'!C146="No","CORRECT",IF('Prioritized Approach Milestones'!B146=4,"ERROR 1","N/A")))</f>
        <v>N/A</v>
      </c>
      <c r="Z146" s="77" t="str">
        <f>IF(AND('Prioritized Approach Milestones'!C146="Yes",'Prioritized Approach Milestones'!F146=""),"CORRECT",IF('Prioritized Approach Milestones'!C146="No","CORRECT",IF('Prioritized Approach Milestones'!B146=5,"ERROR 1","N/A")))</f>
        <v>N/A</v>
      </c>
      <c r="AA146" s="77" t="str">
        <f>IF(AND('Prioritized Approach Milestones'!C146="Yes",'Prioritized Approach Milestones'!F146=""),"CORRECT",IF('Prioritized Approach Milestones'!C146="No","CORRECT",IF('Prioritized Approach Milestones'!B146=6,"ERROR 1","N/A")))</f>
        <v>N/A</v>
      </c>
      <c r="AB146" s="69" t="str">
        <f>IF(AND('Prioritized Approach Milestones'!C146="No",'Prioritized Approach Milestones'!F146=""),IF('Prioritized Approach Milestones'!B146=1,"ERROR 2","N/A"),"CORRECT")</f>
        <v>CORRECT</v>
      </c>
      <c r="AC146" s="69" t="str">
        <f>IF(AND('Prioritized Approach Milestones'!C146="No",'Prioritized Approach Milestones'!F146=""),IF('Prioritized Approach Milestones'!B146=2,"ERROR 2","N/A"),"CORRECT")</f>
        <v>CORRECT</v>
      </c>
      <c r="AD146" s="69" t="str">
        <f>IF(AND('Prioritized Approach Milestones'!C146="No",'Prioritized Approach Milestones'!F146=""),IF('Prioritized Approach Milestones'!B146=3,"ERROR 2","N/A"),"CORRECT")</f>
        <v>CORRECT</v>
      </c>
      <c r="AE146" s="69" t="str">
        <f>IF(AND('Prioritized Approach Milestones'!C146="No",'Prioritized Approach Milestones'!F146=""),IF('Prioritized Approach Milestones'!B146=4,"ERROR 2","N/A"),"CORRECT")</f>
        <v>CORRECT</v>
      </c>
      <c r="AF146" s="69" t="str">
        <f>IF(AND('Prioritized Approach Milestones'!C146="No",'Prioritized Approach Milestones'!F146=""),IF('Prioritized Approach Milestones'!B146=5,"ERROR 2","N/A"),"CORRECT")</f>
        <v>CORRECT</v>
      </c>
      <c r="AG146" s="78" t="str">
        <f>IF(AND('Prioritized Approach Milestones'!C146="No",'Prioritized Approach Milestones'!F146=""),IF('Prioritized Approach Milestones'!B146=6,"ERROR 2","N/A"),"CORRECT")</f>
        <v>CORRECT</v>
      </c>
    </row>
    <row r="147" spans="1:33">
      <c r="A147" s="85">
        <f>COUNTIFS('Prioritized Approach Milestones'!B147,"1",'Prioritized Approach Milestones'!C147,"yes")</f>
        <v>0</v>
      </c>
      <c r="B147" s="90">
        <f>COUNTIFS('Prioritized Approach Milestones'!B147,"2",'Prioritized Approach Milestones'!C147,"yes")</f>
        <v>0</v>
      </c>
      <c r="C147" s="86">
        <f>COUNTIFS('Prioritized Approach Milestones'!B147,"3",'Prioritized Approach Milestones'!C147,"yes")</f>
        <v>0</v>
      </c>
      <c r="D147" s="87">
        <f>COUNTIFS('Prioritized Approach Milestones'!B147,"4",'Prioritized Approach Milestones'!C147,"yes")</f>
        <v>0</v>
      </c>
      <c r="E147" s="88">
        <f>COUNTIFS('Prioritized Approach Milestones'!B147,"5",'Prioritized Approach Milestones'!C147,"yes")</f>
        <v>0</v>
      </c>
      <c r="F147" s="89">
        <f>COUNTIFS('Prioritized Approach Milestones'!B147,"6",'Prioritized Approach Milestones'!C147,"yes")</f>
        <v>0</v>
      </c>
      <c r="G147" s="274">
        <f t="shared" si="6"/>
        <v>0</v>
      </c>
      <c r="H147" s="172">
        <f>COUNTIFS('Prioritized Approach Milestones'!B147,"1",'Prioritized Approach Milestones'!C147,"N/A")</f>
        <v>0</v>
      </c>
      <c r="I147" s="172">
        <f>COUNTIFS('Prioritized Approach Milestones'!B147,"2",'Prioritized Approach Milestones'!C147,"N/A")</f>
        <v>0</v>
      </c>
      <c r="J147" s="172">
        <f>COUNTIFS('Prioritized Approach Milestones'!B147,"3",'Prioritized Approach Milestones'!C147,"N/A")</f>
        <v>0</v>
      </c>
      <c r="K147" s="172">
        <f>COUNTIFS('Prioritized Approach Milestones'!B147,"4",'Prioritized Approach Milestones'!C147,"N/A")</f>
        <v>0</v>
      </c>
      <c r="L147" s="172">
        <f>COUNTIFS('Prioritized Approach Milestones'!B147,"5",'Prioritized Approach Milestones'!C147,"N/A")</f>
        <v>0</v>
      </c>
      <c r="M147" s="172">
        <f>COUNTIFS('Prioritized Approach Milestones'!B147,"6",'Prioritized Approach Milestones'!C147,"N/A")</f>
        <v>0</v>
      </c>
      <c r="N147" s="260">
        <f t="shared" si="7"/>
        <v>0</v>
      </c>
      <c r="O147" s="279"/>
      <c r="P147" s="75" t="str">
        <f>IF('Prioritized Approach Milestones'!$B147=1,'Prioritized Approach Milestones'!$F147,"")</f>
        <v/>
      </c>
      <c r="Q147" s="75">
        <f>IF('Prioritized Approach Milestones'!$B147=2,'Prioritized Approach Milestones'!$F147,"")</f>
        <v>0</v>
      </c>
      <c r="R147" s="75" t="str">
        <f>IF('Prioritized Approach Milestones'!$B147=3,'Prioritized Approach Milestones'!$F147,"")</f>
        <v/>
      </c>
      <c r="S147" s="75" t="str">
        <f>IF('Prioritized Approach Milestones'!$B147=4,'Prioritized Approach Milestones'!$F147,"")</f>
        <v/>
      </c>
      <c r="T147" s="75" t="str">
        <f>IF('Prioritized Approach Milestones'!$B147=5,'Prioritized Approach Milestones'!$F147,"")</f>
        <v/>
      </c>
      <c r="U147" s="76" t="str">
        <f>IF('Prioritized Approach Milestones'!$B147=6,'Prioritized Approach Milestones'!$F147,"")</f>
        <v/>
      </c>
      <c r="V147" s="77" t="str">
        <f>IF(AND('Prioritized Approach Milestones'!C147="Yes",'Prioritized Approach Milestones'!F147=""),"CORRECT",IF('Prioritized Approach Milestones'!C147="No","CORRECT",IF('Prioritized Approach Milestones'!B147=1,"ERROR 1","N/A")))</f>
        <v>N/A</v>
      </c>
      <c r="W147" s="77" t="str">
        <f>IF(AND('Prioritized Approach Milestones'!C147="Yes",'Prioritized Approach Milestones'!F147=""),"CORRECT",IF('Prioritized Approach Milestones'!C147="No","CORRECT",IF('Prioritized Approach Milestones'!B147=2,"ERROR 1","N/A")))</f>
        <v>ERROR 1</v>
      </c>
      <c r="X147" s="77" t="str">
        <f>IF(AND('Prioritized Approach Milestones'!C147="Yes",'Prioritized Approach Milestones'!F147=""),"CORRECT",IF('Prioritized Approach Milestones'!C147="No","CORRECT",IF('Prioritized Approach Milestones'!B147=3,"ERROR 1","N/A")))</f>
        <v>N/A</v>
      </c>
      <c r="Y147" s="77" t="str">
        <f>IF(AND('Prioritized Approach Milestones'!C147="Yes",'Prioritized Approach Milestones'!F147=""),"CORRECT",IF('Prioritized Approach Milestones'!C147="No","CORRECT",IF('Prioritized Approach Milestones'!B147=4,"ERROR 1","N/A")))</f>
        <v>N/A</v>
      </c>
      <c r="Z147" s="77" t="str">
        <f>IF(AND('Prioritized Approach Milestones'!C147="Yes",'Prioritized Approach Milestones'!F147=""),"CORRECT",IF('Prioritized Approach Milestones'!C147="No","CORRECT",IF('Prioritized Approach Milestones'!B147=5,"ERROR 1","N/A")))</f>
        <v>N/A</v>
      </c>
      <c r="AA147" s="77" t="str">
        <f>IF(AND('Prioritized Approach Milestones'!C147="Yes",'Prioritized Approach Milestones'!F147=""),"CORRECT",IF('Prioritized Approach Milestones'!C147="No","CORRECT",IF('Prioritized Approach Milestones'!B147=6,"ERROR 1","N/A")))</f>
        <v>N/A</v>
      </c>
      <c r="AB147" s="69" t="str">
        <f>IF(AND('Prioritized Approach Milestones'!C147="No",'Prioritized Approach Milestones'!F147=""),IF('Prioritized Approach Milestones'!B147=1,"ERROR 2","N/A"),"CORRECT")</f>
        <v>CORRECT</v>
      </c>
      <c r="AC147" s="69" t="str">
        <f>IF(AND('Prioritized Approach Milestones'!C147="No",'Prioritized Approach Milestones'!F147=""),IF('Prioritized Approach Milestones'!B147=2,"ERROR 2","N/A"),"CORRECT")</f>
        <v>CORRECT</v>
      </c>
      <c r="AD147" s="69" t="str">
        <f>IF(AND('Prioritized Approach Milestones'!C147="No",'Prioritized Approach Milestones'!F147=""),IF('Prioritized Approach Milestones'!B147=3,"ERROR 2","N/A"),"CORRECT")</f>
        <v>CORRECT</v>
      </c>
      <c r="AE147" s="69" t="str">
        <f>IF(AND('Prioritized Approach Milestones'!C147="No",'Prioritized Approach Milestones'!F147=""),IF('Prioritized Approach Milestones'!B147=4,"ERROR 2","N/A"),"CORRECT")</f>
        <v>CORRECT</v>
      </c>
      <c r="AF147" s="69" t="str">
        <f>IF(AND('Prioritized Approach Milestones'!C147="No",'Prioritized Approach Milestones'!F147=""),IF('Prioritized Approach Milestones'!B147=5,"ERROR 2","N/A"),"CORRECT")</f>
        <v>CORRECT</v>
      </c>
      <c r="AG147" s="78" t="str">
        <f>IF(AND('Prioritized Approach Milestones'!C147="No",'Prioritized Approach Milestones'!F147=""),IF('Prioritized Approach Milestones'!B147=6,"ERROR 2","N/A"),"CORRECT")</f>
        <v>CORRECT</v>
      </c>
    </row>
    <row r="148" spans="1:33">
      <c r="A148" s="85">
        <f>COUNTIFS('Prioritized Approach Milestones'!B148,"1",'Prioritized Approach Milestones'!C148,"yes")</f>
        <v>0</v>
      </c>
      <c r="B148" s="90">
        <f>COUNTIFS('Prioritized Approach Milestones'!B148,"2",'Prioritized Approach Milestones'!C148,"yes")</f>
        <v>0</v>
      </c>
      <c r="C148" s="86">
        <f>COUNTIFS('Prioritized Approach Milestones'!B148,"3",'Prioritized Approach Milestones'!C148,"yes")</f>
        <v>0</v>
      </c>
      <c r="D148" s="87">
        <f>COUNTIFS('Prioritized Approach Milestones'!B148,"4",'Prioritized Approach Milestones'!C148,"yes")</f>
        <v>0</v>
      </c>
      <c r="E148" s="88">
        <f>COUNTIFS('Prioritized Approach Milestones'!B148,"5",'Prioritized Approach Milestones'!C148,"yes")</f>
        <v>0</v>
      </c>
      <c r="F148" s="89">
        <f>COUNTIFS('Prioritized Approach Milestones'!B148,"6",'Prioritized Approach Milestones'!C148,"yes")</f>
        <v>0</v>
      </c>
      <c r="G148" s="274">
        <f t="shared" si="6"/>
        <v>0</v>
      </c>
      <c r="H148" s="172">
        <f>COUNTIFS('Prioritized Approach Milestones'!B148,"1",'Prioritized Approach Milestones'!C148,"N/A")</f>
        <v>0</v>
      </c>
      <c r="I148" s="172">
        <f>COUNTIFS('Prioritized Approach Milestones'!B148,"2",'Prioritized Approach Milestones'!C148,"N/A")</f>
        <v>0</v>
      </c>
      <c r="J148" s="172">
        <f>COUNTIFS('Prioritized Approach Milestones'!B148,"3",'Prioritized Approach Milestones'!C148,"N/A")</f>
        <v>0</v>
      </c>
      <c r="K148" s="172">
        <f>COUNTIFS('Prioritized Approach Milestones'!B148,"4",'Prioritized Approach Milestones'!C148,"N/A")</f>
        <v>0</v>
      </c>
      <c r="L148" s="172">
        <f>COUNTIFS('Prioritized Approach Milestones'!B148,"5",'Prioritized Approach Milestones'!C148,"N/A")</f>
        <v>0</v>
      </c>
      <c r="M148" s="172">
        <f>COUNTIFS('Prioritized Approach Milestones'!B148,"6",'Prioritized Approach Milestones'!C148,"N/A")</f>
        <v>0</v>
      </c>
      <c r="N148" s="260">
        <f t="shared" si="7"/>
        <v>0</v>
      </c>
      <c r="O148" s="279"/>
      <c r="P148" s="75" t="str">
        <f>IF('Prioritized Approach Milestones'!$B148=1,'Prioritized Approach Milestones'!$F148,"")</f>
        <v/>
      </c>
      <c r="Q148" s="75">
        <f>IF('Prioritized Approach Milestones'!$B148=2,'Prioritized Approach Milestones'!$F148,"")</f>
        <v>0</v>
      </c>
      <c r="R148" s="75" t="str">
        <f>IF('Prioritized Approach Milestones'!$B148=3,'Prioritized Approach Milestones'!$F148,"")</f>
        <v/>
      </c>
      <c r="S148" s="75" t="str">
        <f>IF('Prioritized Approach Milestones'!$B148=4,'Prioritized Approach Milestones'!$F148,"")</f>
        <v/>
      </c>
      <c r="T148" s="75" t="str">
        <f>IF('Prioritized Approach Milestones'!$B148=5,'Prioritized Approach Milestones'!$F148,"")</f>
        <v/>
      </c>
      <c r="U148" s="76" t="str">
        <f>IF('Prioritized Approach Milestones'!$B148=6,'Prioritized Approach Milestones'!$F148,"")</f>
        <v/>
      </c>
      <c r="V148" s="77" t="str">
        <f>IF(AND('Prioritized Approach Milestones'!C148="Yes",'Prioritized Approach Milestones'!F148=""),"CORRECT",IF('Prioritized Approach Milestones'!C148="No","CORRECT",IF('Prioritized Approach Milestones'!B148=1,"ERROR 1","N/A")))</f>
        <v>N/A</v>
      </c>
      <c r="W148" s="77" t="str">
        <f>IF(AND('Prioritized Approach Milestones'!C148="Yes",'Prioritized Approach Milestones'!F148=""),"CORRECT",IF('Prioritized Approach Milestones'!C148="No","CORRECT",IF('Prioritized Approach Milestones'!B148=2,"ERROR 1","N/A")))</f>
        <v>ERROR 1</v>
      </c>
      <c r="X148" s="77" t="str">
        <f>IF(AND('Prioritized Approach Milestones'!C148="Yes",'Prioritized Approach Milestones'!F148=""),"CORRECT",IF('Prioritized Approach Milestones'!C148="No","CORRECT",IF('Prioritized Approach Milestones'!B148=3,"ERROR 1","N/A")))</f>
        <v>N/A</v>
      </c>
      <c r="Y148" s="77" t="str">
        <f>IF(AND('Prioritized Approach Milestones'!C148="Yes",'Prioritized Approach Milestones'!F148=""),"CORRECT",IF('Prioritized Approach Milestones'!C148="No","CORRECT",IF('Prioritized Approach Milestones'!B148=4,"ERROR 1","N/A")))</f>
        <v>N/A</v>
      </c>
      <c r="Z148" s="77" t="str">
        <f>IF(AND('Prioritized Approach Milestones'!C148="Yes",'Prioritized Approach Milestones'!F148=""),"CORRECT",IF('Prioritized Approach Milestones'!C148="No","CORRECT",IF('Prioritized Approach Milestones'!B148=5,"ERROR 1","N/A")))</f>
        <v>N/A</v>
      </c>
      <c r="AA148" s="77" t="str">
        <f>IF(AND('Prioritized Approach Milestones'!C148="Yes",'Prioritized Approach Milestones'!F148=""),"CORRECT",IF('Prioritized Approach Milestones'!C148="No","CORRECT",IF('Prioritized Approach Milestones'!B148=6,"ERROR 1","N/A")))</f>
        <v>N/A</v>
      </c>
      <c r="AB148" s="69" t="str">
        <f>IF(AND('Prioritized Approach Milestones'!C148="No",'Prioritized Approach Milestones'!F148=""),IF('Prioritized Approach Milestones'!B148=1,"ERROR 2","N/A"),"CORRECT")</f>
        <v>CORRECT</v>
      </c>
      <c r="AC148" s="69" t="str">
        <f>IF(AND('Prioritized Approach Milestones'!C148="No",'Prioritized Approach Milestones'!F148=""),IF('Prioritized Approach Milestones'!B148=2,"ERROR 2","N/A"),"CORRECT")</f>
        <v>CORRECT</v>
      </c>
      <c r="AD148" s="69" t="str">
        <f>IF(AND('Prioritized Approach Milestones'!C148="No",'Prioritized Approach Milestones'!F148=""),IF('Prioritized Approach Milestones'!B148=3,"ERROR 2","N/A"),"CORRECT")</f>
        <v>CORRECT</v>
      </c>
      <c r="AE148" s="69" t="str">
        <f>IF(AND('Prioritized Approach Milestones'!C148="No",'Prioritized Approach Milestones'!F148=""),IF('Prioritized Approach Milestones'!B148=4,"ERROR 2","N/A"),"CORRECT")</f>
        <v>CORRECT</v>
      </c>
      <c r="AF148" s="69" t="str">
        <f>IF(AND('Prioritized Approach Milestones'!C148="No",'Prioritized Approach Milestones'!F148=""),IF('Prioritized Approach Milestones'!B148=5,"ERROR 2","N/A"),"CORRECT")</f>
        <v>CORRECT</v>
      </c>
      <c r="AG148" s="78" t="str">
        <f>IF(AND('Prioritized Approach Milestones'!C148="No",'Prioritized Approach Milestones'!F148=""),IF('Prioritized Approach Milestones'!B148=6,"ERROR 2","N/A"),"CORRECT")</f>
        <v>CORRECT</v>
      </c>
    </row>
    <row r="149" spans="1:33">
      <c r="A149" s="85">
        <f>COUNTIFS('Prioritized Approach Milestones'!B149,"1",'Prioritized Approach Milestones'!C149,"yes")</f>
        <v>0</v>
      </c>
      <c r="B149" s="90">
        <f>COUNTIFS('Prioritized Approach Milestones'!B149,"2",'Prioritized Approach Milestones'!C149,"yes")</f>
        <v>0</v>
      </c>
      <c r="C149" s="86">
        <f>COUNTIFS('Prioritized Approach Milestones'!B149,"3",'Prioritized Approach Milestones'!C149,"yes")</f>
        <v>0</v>
      </c>
      <c r="D149" s="87">
        <f>COUNTIFS('Prioritized Approach Milestones'!B149,"4",'Prioritized Approach Milestones'!C149,"yes")</f>
        <v>0</v>
      </c>
      <c r="E149" s="88">
        <f>COUNTIFS('Prioritized Approach Milestones'!B149,"5",'Prioritized Approach Milestones'!C149,"yes")</f>
        <v>0</v>
      </c>
      <c r="F149" s="89">
        <f>COUNTIFS('Prioritized Approach Milestones'!B149,"6",'Prioritized Approach Milestones'!C149,"yes")</f>
        <v>0</v>
      </c>
      <c r="G149" s="274">
        <f t="shared" si="6"/>
        <v>0</v>
      </c>
      <c r="H149" s="172">
        <f>COUNTIFS('Prioritized Approach Milestones'!B149,"1",'Prioritized Approach Milestones'!C149,"N/A")</f>
        <v>0</v>
      </c>
      <c r="I149" s="172">
        <f>COUNTIFS('Prioritized Approach Milestones'!B149,"2",'Prioritized Approach Milestones'!C149,"N/A")</f>
        <v>0</v>
      </c>
      <c r="J149" s="172">
        <f>COUNTIFS('Prioritized Approach Milestones'!B149,"3",'Prioritized Approach Milestones'!C149,"N/A")</f>
        <v>0</v>
      </c>
      <c r="K149" s="172">
        <f>COUNTIFS('Prioritized Approach Milestones'!B149,"4",'Prioritized Approach Milestones'!C149,"N/A")</f>
        <v>0</v>
      </c>
      <c r="L149" s="172">
        <f>COUNTIFS('Prioritized Approach Milestones'!B149,"5",'Prioritized Approach Milestones'!C149,"N/A")</f>
        <v>0</v>
      </c>
      <c r="M149" s="172">
        <f>COUNTIFS('Prioritized Approach Milestones'!B149,"6",'Prioritized Approach Milestones'!C149,"N/A")</f>
        <v>0</v>
      </c>
      <c r="N149" s="260">
        <f t="shared" si="7"/>
        <v>0</v>
      </c>
      <c r="O149" s="279"/>
      <c r="P149" s="75" t="str">
        <f>IF('Prioritized Approach Milestones'!$B149=1,'Prioritized Approach Milestones'!$F149,"")</f>
        <v/>
      </c>
      <c r="Q149" s="75" t="str">
        <f>IF('Prioritized Approach Milestones'!$B149=2,'Prioritized Approach Milestones'!$F149,"")</f>
        <v/>
      </c>
      <c r="R149" s="75" t="str">
        <f>IF('Prioritized Approach Milestones'!$B149=3,'Prioritized Approach Milestones'!$F149,"")</f>
        <v/>
      </c>
      <c r="S149" s="75" t="str">
        <f>IF('Prioritized Approach Milestones'!$B149=4,'Prioritized Approach Milestones'!$F149,"")</f>
        <v/>
      </c>
      <c r="T149" s="75">
        <f>IF('Prioritized Approach Milestones'!$B149=5,'Prioritized Approach Milestones'!$F149,"")</f>
        <v>0</v>
      </c>
      <c r="U149" s="76" t="str">
        <f>IF('Prioritized Approach Milestones'!$B149=6,'Prioritized Approach Milestones'!$F149,"")</f>
        <v/>
      </c>
      <c r="V149" s="77" t="str">
        <f>IF(AND('Prioritized Approach Milestones'!C149="Yes",'Prioritized Approach Milestones'!F149=""),"CORRECT",IF('Prioritized Approach Milestones'!C149="No","CORRECT",IF('Prioritized Approach Milestones'!B149=1,"ERROR 1","N/A")))</f>
        <v>N/A</v>
      </c>
      <c r="W149" s="77" t="str">
        <f>IF(AND('Prioritized Approach Milestones'!C149="Yes",'Prioritized Approach Milestones'!F149=""),"CORRECT",IF('Prioritized Approach Milestones'!C149="No","CORRECT",IF('Prioritized Approach Milestones'!B149=2,"ERROR 1","N/A")))</f>
        <v>N/A</v>
      </c>
      <c r="X149" s="77" t="str">
        <f>IF(AND('Prioritized Approach Milestones'!C149="Yes",'Prioritized Approach Milestones'!F149=""),"CORRECT",IF('Prioritized Approach Milestones'!C149="No","CORRECT",IF('Prioritized Approach Milestones'!B149=3,"ERROR 1","N/A")))</f>
        <v>N/A</v>
      </c>
      <c r="Y149" s="77" t="str">
        <f>IF(AND('Prioritized Approach Milestones'!C149="Yes",'Prioritized Approach Milestones'!F149=""),"CORRECT",IF('Prioritized Approach Milestones'!C149="No","CORRECT",IF('Prioritized Approach Milestones'!B149=4,"ERROR 1","N/A")))</f>
        <v>N/A</v>
      </c>
      <c r="Z149" s="77" t="str">
        <f>IF(AND('Prioritized Approach Milestones'!C149="Yes",'Prioritized Approach Milestones'!F149=""),"CORRECT",IF('Prioritized Approach Milestones'!C149="No","CORRECT",IF('Prioritized Approach Milestones'!B149=5,"ERROR 1","N/A")))</f>
        <v>ERROR 1</v>
      </c>
      <c r="AA149" s="77" t="str">
        <f>IF(AND('Prioritized Approach Milestones'!C149="Yes",'Prioritized Approach Milestones'!F149=""),"CORRECT",IF('Prioritized Approach Milestones'!C149="No","CORRECT",IF('Prioritized Approach Milestones'!B149=6,"ERROR 1","N/A")))</f>
        <v>N/A</v>
      </c>
      <c r="AB149" s="69" t="str">
        <f>IF(AND('Prioritized Approach Milestones'!C149="No",'Prioritized Approach Milestones'!F149=""),IF('Prioritized Approach Milestones'!B149=1,"ERROR 2","N/A"),"CORRECT")</f>
        <v>CORRECT</v>
      </c>
      <c r="AC149" s="69" t="str">
        <f>IF(AND('Prioritized Approach Milestones'!C149="No",'Prioritized Approach Milestones'!F149=""),IF('Prioritized Approach Milestones'!B149=2,"ERROR 2","N/A"),"CORRECT")</f>
        <v>CORRECT</v>
      </c>
      <c r="AD149" s="69" t="str">
        <f>IF(AND('Prioritized Approach Milestones'!C149="No",'Prioritized Approach Milestones'!F149=""),IF('Prioritized Approach Milestones'!B149=3,"ERROR 2","N/A"),"CORRECT")</f>
        <v>CORRECT</v>
      </c>
      <c r="AE149" s="69" t="str">
        <f>IF(AND('Prioritized Approach Milestones'!C149="No",'Prioritized Approach Milestones'!F149=""),IF('Prioritized Approach Milestones'!B149=4,"ERROR 2","N/A"),"CORRECT")</f>
        <v>CORRECT</v>
      </c>
      <c r="AF149" s="69" t="str">
        <f>IF(AND('Prioritized Approach Milestones'!C149="No",'Prioritized Approach Milestones'!F149=""),IF('Prioritized Approach Milestones'!B149=5,"ERROR 2","N/A"),"CORRECT")</f>
        <v>CORRECT</v>
      </c>
      <c r="AG149" s="78" t="str">
        <f>IF(AND('Prioritized Approach Milestones'!C149="No",'Prioritized Approach Milestones'!F149=""),IF('Prioritized Approach Milestones'!B149=6,"ERROR 2","N/A"),"CORRECT")</f>
        <v>CORRECT</v>
      </c>
    </row>
    <row r="150" spans="1:33">
      <c r="A150" s="85">
        <f>COUNTIFS('Prioritized Approach Milestones'!B150,"1",'Prioritized Approach Milestones'!C150,"yes")</f>
        <v>0</v>
      </c>
      <c r="B150" s="90">
        <f>COUNTIFS('Prioritized Approach Milestones'!B150,"2",'Prioritized Approach Milestones'!C150,"yes")</f>
        <v>0</v>
      </c>
      <c r="C150" s="86">
        <f>COUNTIFS('Prioritized Approach Milestones'!B150,"3",'Prioritized Approach Milestones'!C150,"yes")</f>
        <v>0</v>
      </c>
      <c r="D150" s="87">
        <f>COUNTIFS('Prioritized Approach Milestones'!B150,"4",'Prioritized Approach Milestones'!C150,"yes")</f>
        <v>0</v>
      </c>
      <c r="E150" s="88">
        <f>COUNTIFS('Prioritized Approach Milestones'!B150,"5",'Prioritized Approach Milestones'!C150,"yes")</f>
        <v>0</v>
      </c>
      <c r="F150" s="89">
        <f>COUNTIFS('Prioritized Approach Milestones'!B150,"6",'Prioritized Approach Milestones'!C150,"yes")</f>
        <v>0</v>
      </c>
      <c r="G150" s="274">
        <f t="shared" si="6"/>
        <v>0</v>
      </c>
      <c r="H150" s="172">
        <f>COUNTIFS('Prioritized Approach Milestones'!B150,"1",'Prioritized Approach Milestones'!C150,"N/A")</f>
        <v>0</v>
      </c>
      <c r="I150" s="172">
        <f>COUNTIFS('Prioritized Approach Milestones'!B150,"2",'Prioritized Approach Milestones'!C150,"N/A")</f>
        <v>0</v>
      </c>
      <c r="J150" s="172">
        <f>COUNTIFS('Prioritized Approach Milestones'!B150,"3",'Prioritized Approach Milestones'!C150,"N/A")</f>
        <v>0</v>
      </c>
      <c r="K150" s="172">
        <f>COUNTIFS('Prioritized Approach Milestones'!B150,"4",'Prioritized Approach Milestones'!C150,"N/A")</f>
        <v>0</v>
      </c>
      <c r="L150" s="172">
        <f>COUNTIFS('Prioritized Approach Milestones'!B150,"5",'Prioritized Approach Milestones'!C150,"N/A")</f>
        <v>0</v>
      </c>
      <c r="M150" s="172">
        <f>COUNTIFS('Prioritized Approach Milestones'!B150,"6",'Prioritized Approach Milestones'!C150,"N/A")</f>
        <v>0</v>
      </c>
      <c r="N150" s="260">
        <f t="shared" si="7"/>
        <v>0</v>
      </c>
      <c r="O150" s="279"/>
      <c r="P150" s="75" t="str">
        <f>IF('Prioritized Approach Milestones'!$B150=1,'Prioritized Approach Milestones'!$F150,"")</f>
        <v/>
      </c>
      <c r="Q150" s="75">
        <f>IF('Prioritized Approach Milestones'!$B150=2,'Prioritized Approach Milestones'!$F150,"")</f>
        <v>0</v>
      </c>
      <c r="R150" s="75" t="str">
        <f>IF('Prioritized Approach Milestones'!$B150=3,'Prioritized Approach Milestones'!$F150,"")</f>
        <v/>
      </c>
      <c r="S150" s="75" t="str">
        <f>IF('Prioritized Approach Milestones'!$B150=4,'Prioritized Approach Milestones'!$F150,"")</f>
        <v/>
      </c>
      <c r="T150" s="75" t="str">
        <f>IF('Prioritized Approach Milestones'!$B150=5,'Prioritized Approach Milestones'!$F150,"")</f>
        <v/>
      </c>
      <c r="U150" s="76" t="str">
        <f>IF('Prioritized Approach Milestones'!$B150=6,'Prioritized Approach Milestones'!$F150,"")</f>
        <v/>
      </c>
      <c r="V150" s="77" t="str">
        <f>IF(AND('Prioritized Approach Milestones'!C150="Yes",'Prioritized Approach Milestones'!F150=""),"CORRECT",IF('Prioritized Approach Milestones'!C150="No","CORRECT",IF('Prioritized Approach Milestones'!B150=1,"ERROR 1","N/A")))</f>
        <v>N/A</v>
      </c>
      <c r="W150" s="77" t="str">
        <f>IF(AND('Prioritized Approach Milestones'!C150="Yes",'Prioritized Approach Milestones'!F150=""),"CORRECT",IF('Prioritized Approach Milestones'!C150="No","CORRECT",IF('Prioritized Approach Milestones'!B150=2,"ERROR 1","N/A")))</f>
        <v>ERROR 1</v>
      </c>
      <c r="X150" s="77" t="str">
        <f>IF(AND('Prioritized Approach Milestones'!C150="Yes",'Prioritized Approach Milestones'!F150=""),"CORRECT",IF('Prioritized Approach Milestones'!C150="No","CORRECT",IF('Prioritized Approach Milestones'!B150=3,"ERROR 1","N/A")))</f>
        <v>N/A</v>
      </c>
      <c r="Y150" s="77" t="str">
        <f>IF(AND('Prioritized Approach Milestones'!C150="Yes",'Prioritized Approach Milestones'!F150=""),"CORRECT",IF('Prioritized Approach Milestones'!C150="No","CORRECT",IF('Prioritized Approach Milestones'!B150=4,"ERROR 1","N/A")))</f>
        <v>N/A</v>
      </c>
      <c r="Z150" s="77" t="str">
        <f>IF(AND('Prioritized Approach Milestones'!C150="Yes",'Prioritized Approach Milestones'!F150=""),"CORRECT",IF('Prioritized Approach Milestones'!C150="No","CORRECT",IF('Prioritized Approach Milestones'!B150=5,"ERROR 1","N/A")))</f>
        <v>N/A</v>
      </c>
      <c r="AA150" s="77" t="str">
        <f>IF(AND('Prioritized Approach Milestones'!C150="Yes",'Prioritized Approach Milestones'!F150=""),"CORRECT",IF('Prioritized Approach Milestones'!C150="No","CORRECT",IF('Prioritized Approach Milestones'!B150=6,"ERROR 1","N/A")))</f>
        <v>N/A</v>
      </c>
      <c r="AB150" s="69" t="str">
        <f>IF(AND('Prioritized Approach Milestones'!C150="No",'Prioritized Approach Milestones'!F150=""),IF('Prioritized Approach Milestones'!B150=1,"ERROR 2","N/A"),"CORRECT")</f>
        <v>CORRECT</v>
      </c>
      <c r="AC150" s="69" t="str">
        <f>IF(AND('Prioritized Approach Milestones'!C150="No",'Prioritized Approach Milestones'!F150=""),IF('Prioritized Approach Milestones'!B150=2,"ERROR 2","N/A"),"CORRECT")</f>
        <v>CORRECT</v>
      </c>
      <c r="AD150" s="69" t="str">
        <f>IF(AND('Prioritized Approach Milestones'!C150="No",'Prioritized Approach Milestones'!F150=""),IF('Prioritized Approach Milestones'!B150=3,"ERROR 2","N/A"),"CORRECT")</f>
        <v>CORRECT</v>
      </c>
      <c r="AE150" s="69" t="str">
        <f>IF(AND('Prioritized Approach Milestones'!C150="No",'Prioritized Approach Milestones'!F150=""),IF('Prioritized Approach Milestones'!B150=4,"ERROR 2","N/A"),"CORRECT")</f>
        <v>CORRECT</v>
      </c>
      <c r="AF150" s="69" t="str">
        <f>IF(AND('Prioritized Approach Milestones'!C150="No",'Prioritized Approach Milestones'!F150=""),IF('Prioritized Approach Milestones'!B150=5,"ERROR 2","N/A"),"CORRECT")</f>
        <v>CORRECT</v>
      </c>
      <c r="AG150" s="78" t="str">
        <f>IF(AND('Prioritized Approach Milestones'!C150="No",'Prioritized Approach Milestones'!F150=""),IF('Prioritized Approach Milestones'!B150=6,"ERROR 2","N/A"),"CORRECT")</f>
        <v>CORRECT</v>
      </c>
    </row>
    <row r="151" spans="1:33">
      <c r="A151" s="85">
        <f>COUNTIFS('Prioritized Approach Milestones'!B151,"1",'Prioritized Approach Milestones'!C151,"yes")</f>
        <v>0</v>
      </c>
      <c r="B151" s="90">
        <f>COUNTIFS('Prioritized Approach Milestones'!B151,"2",'Prioritized Approach Milestones'!C151,"yes")</f>
        <v>0</v>
      </c>
      <c r="C151" s="86">
        <f>COUNTIFS('Prioritized Approach Milestones'!B151,"3",'Prioritized Approach Milestones'!C151,"yes")</f>
        <v>0</v>
      </c>
      <c r="D151" s="87">
        <f>COUNTIFS('Prioritized Approach Milestones'!B151,"4",'Prioritized Approach Milestones'!C151,"yes")</f>
        <v>0</v>
      </c>
      <c r="E151" s="88">
        <f>COUNTIFS('Prioritized Approach Milestones'!B151,"5",'Prioritized Approach Milestones'!C151,"yes")</f>
        <v>0</v>
      </c>
      <c r="F151" s="89">
        <f>COUNTIFS('Prioritized Approach Milestones'!B151,"6",'Prioritized Approach Milestones'!C151,"yes")</f>
        <v>0</v>
      </c>
      <c r="G151" s="274">
        <f t="shared" si="6"/>
        <v>0</v>
      </c>
      <c r="H151" s="172">
        <f>COUNTIFS('Prioritized Approach Milestones'!B151,"1",'Prioritized Approach Milestones'!C151,"N/A")</f>
        <v>0</v>
      </c>
      <c r="I151" s="172">
        <f>COUNTIFS('Prioritized Approach Milestones'!B151,"2",'Prioritized Approach Milestones'!C151,"N/A")</f>
        <v>0</v>
      </c>
      <c r="J151" s="172">
        <f>COUNTIFS('Prioritized Approach Milestones'!B151,"3",'Prioritized Approach Milestones'!C151,"N/A")</f>
        <v>0</v>
      </c>
      <c r="K151" s="172">
        <f>COUNTIFS('Prioritized Approach Milestones'!B151,"4",'Prioritized Approach Milestones'!C151,"N/A")</f>
        <v>0</v>
      </c>
      <c r="L151" s="172">
        <f>COUNTIFS('Prioritized Approach Milestones'!B151,"5",'Prioritized Approach Milestones'!C151,"N/A")</f>
        <v>0</v>
      </c>
      <c r="M151" s="172">
        <f>COUNTIFS('Prioritized Approach Milestones'!B151,"6",'Prioritized Approach Milestones'!C151,"N/A")</f>
        <v>0</v>
      </c>
      <c r="N151" s="260">
        <f t="shared" si="7"/>
        <v>0</v>
      </c>
      <c r="O151" s="279"/>
      <c r="P151" s="75" t="str">
        <f>IF('Prioritized Approach Milestones'!$B151=1,'Prioritized Approach Milestones'!$F151,"")</f>
        <v/>
      </c>
      <c r="Q151" s="75" t="str">
        <f>IF('Prioritized Approach Milestones'!$B151=2,'Prioritized Approach Milestones'!$F151,"")</f>
        <v/>
      </c>
      <c r="R151" s="75" t="str">
        <f>IF('Prioritized Approach Milestones'!$B151=3,'Prioritized Approach Milestones'!$F151,"")</f>
        <v/>
      </c>
      <c r="S151" s="75" t="str">
        <f>IF('Prioritized Approach Milestones'!$B151=4,'Prioritized Approach Milestones'!$F151,"")</f>
        <v/>
      </c>
      <c r="T151" s="75" t="str">
        <f>IF('Prioritized Approach Milestones'!$B151=5,'Prioritized Approach Milestones'!$F151,"")</f>
        <v/>
      </c>
      <c r="U151" s="76" t="str">
        <f>IF('Prioritized Approach Milestones'!$B151=6,'Prioritized Approach Milestones'!$F151,"")</f>
        <v/>
      </c>
      <c r="V151" s="77" t="str">
        <f>IF(AND('Prioritized Approach Milestones'!C151="Yes",'Prioritized Approach Milestones'!F151=""),"CORRECT",IF('Prioritized Approach Milestones'!C151="No","CORRECT",IF('Prioritized Approach Milestones'!B151=1,"ERROR 1","N/A")))</f>
        <v>N/A</v>
      </c>
      <c r="W151" s="77" t="str">
        <f>IF(AND('Prioritized Approach Milestones'!C151="Yes",'Prioritized Approach Milestones'!F151=""),"CORRECT",IF('Prioritized Approach Milestones'!C151="No","CORRECT",IF('Prioritized Approach Milestones'!B151=2,"ERROR 1","N/A")))</f>
        <v>N/A</v>
      </c>
      <c r="X151" s="77" t="str">
        <f>IF(AND('Prioritized Approach Milestones'!C151="Yes",'Prioritized Approach Milestones'!F151=""),"CORRECT",IF('Prioritized Approach Milestones'!C151="No","CORRECT",IF('Prioritized Approach Milestones'!B151=3,"ERROR 1","N/A")))</f>
        <v>N/A</v>
      </c>
      <c r="Y151" s="77" t="str">
        <f>IF(AND('Prioritized Approach Milestones'!C151="Yes",'Prioritized Approach Milestones'!F151=""),"CORRECT",IF('Prioritized Approach Milestones'!C151="No","CORRECT",IF('Prioritized Approach Milestones'!B151=4,"ERROR 1","N/A")))</f>
        <v>N/A</v>
      </c>
      <c r="Z151" s="77" t="str">
        <f>IF(AND('Prioritized Approach Milestones'!C151="Yes",'Prioritized Approach Milestones'!F151=""),"CORRECT",IF('Prioritized Approach Milestones'!C151="No","CORRECT",IF('Prioritized Approach Milestones'!B151=5,"ERROR 1","N/A")))</f>
        <v>N/A</v>
      </c>
      <c r="AA151" s="77" t="str">
        <f>IF(AND('Prioritized Approach Milestones'!C151="Yes",'Prioritized Approach Milestones'!F151=""),"CORRECT",IF('Prioritized Approach Milestones'!C151="No","CORRECT",IF('Prioritized Approach Milestones'!B151=6,"ERROR 1","N/A")))</f>
        <v>N/A</v>
      </c>
      <c r="AB151" s="69" t="str">
        <f>IF(AND('Prioritized Approach Milestones'!C151="No",'Prioritized Approach Milestones'!F151=""),IF('Prioritized Approach Milestones'!B151=1,"ERROR 2","N/A"),"CORRECT")</f>
        <v>CORRECT</v>
      </c>
      <c r="AC151" s="69" t="str">
        <f>IF(AND('Prioritized Approach Milestones'!C151="No",'Prioritized Approach Milestones'!F151=""),IF('Prioritized Approach Milestones'!B151=2,"ERROR 2","N/A"),"CORRECT")</f>
        <v>CORRECT</v>
      </c>
      <c r="AD151" s="69" t="str">
        <f>IF(AND('Prioritized Approach Milestones'!C151="No",'Prioritized Approach Milestones'!F151=""),IF('Prioritized Approach Milestones'!B151=3,"ERROR 2","N/A"),"CORRECT")</f>
        <v>CORRECT</v>
      </c>
      <c r="AE151" s="69" t="str">
        <f>IF(AND('Prioritized Approach Milestones'!C151="No",'Prioritized Approach Milestones'!F151=""),IF('Prioritized Approach Milestones'!B151=4,"ERROR 2","N/A"),"CORRECT")</f>
        <v>CORRECT</v>
      </c>
      <c r="AF151" s="69" t="str">
        <f>IF(AND('Prioritized Approach Milestones'!C151="No",'Prioritized Approach Milestones'!F151=""),IF('Prioritized Approach Milestones'!B151=5,"ERROR 2","N/A"),"CORRECT")</f>
        <v>CORRECT</v>
      </c>
      <c r="AG151" s="78" t="str">
        <f>IF(AND('Prioritized Approach Milestones'!C151="No",'Prioritized Approach Milestones'!F151=""),IF('Prioritized Approach Milestones'!B151=6,"ERROR 2","N/A"),"CORRECT")</f>
        <v>CORRECT</v>
      </c>
    </row>
    <row r="152" spans="1:33">
      <c r="A152" s="85">
        <f>COUNTIFS('Prioritized Approach Milestones'!B152,"1",'Prioritized Approach Milestones'!C152,"yes")</f>
        <v>0</v>
      </c>
      <c r="B152" s="90">
        <f>COUNTIFS('Prioritized Approach Milestones'!B152,"2",'Prioritized Approach Milestones'!C152,"yes")</f>
        <v>0</v>
      </c>
      <c r="C152" s="86">
        <f>COUNTIFS('Prioritized Approach Milestones'!B152,"3",'Prioritized Approach Milestones'!C152,"yes")</f>
        <v>0</v>
      </c>
      <c r="D152" s="87">
        <f>COUNTIFS('Prioritized Approach Milestones'!B152,"4",'Prioritized Approach Milestones'!C152,"yes")</f>
        <v>0</v>
      </c>
      <c r="E152" s="88">
        <f>COUNTIFS('Prioritized Approach Milestones'!B152,"5",'Prioritized Approach Milestones'!C152,"yes")</f>
        <v>0</v>
      </c>
      <c r="F152" s="89">
        <f>COUNTIFS('Prioritized Approach Milestones'!B152,"6",'Prioritized Approach Milestones'!C152,"yes")</f>
        <v>0</v>
      </c>
      <c r="G152" s="274">
        <f t="shared" si="6"/>
        <v>0</v>
      </c>
      <c r="H152" s="172">
        <f>COUNTIFS('Prioritized Approach Milestones'!B152,"1",'Prioritized Approach Milestones'!C152,"N/A")</f>
        <v>0</v>
      </c>
      <c r="I152" s="172">
        <f>COUNTIFS('Prioritized Approach Milestones'!B152,"2",'Prioritized Approach Milestones'!C152,"N/A")</f>
        <v>0</v>
      </c>
      <c r="J152" s="172">
        <f>COUNTIFS('Prioritized Approach Milestones'!B152,"3",'Prioritized Approach Milestones'!C152,"N/A")</f>
        <v>0</v>
      </c>
      <c r="K152" s="172">
        <f>COUNTIFS('Prioritized Approach Milestones'!B152,"4",'Prioritized Approach Milestones'!C152,"N/A")</f>
        <v>0</v>
      </c>
      <c r="L152" s="172">
        <f>COUNTIFS('Prioritized Approach Milestones'!B152,"5",'Prioritized Approach Milestones'!C152,"N/A")</f>
        <v>0</v>
      </c>
      <c r="M152" s="172">
        <f>COUNTIFS('Prioritized Approach Milestones'!B152,"6",'Prioritized Approach Milestones'!C152,"N/A")</f>
        <v>0</v>
      </c>
      <c r="N152" s="260">
        <f t="shared" si="7"/>
        <v>0</v>
      </c>
      <c r="O152" s="279"/>
      <c r="P152" s="75" t="str">
        <f>IF('Prioritized Approach Milestones'!$B152=1,'Prioritized Approach Milestones'!$F152,"")</f>
        <v/>
      </c>
      <c r="Q152" s="75" t="str">
        <f>IF('Prioritized Approach Milestones'!$B152=2,'Prioritized Approach Milestones'!$F152,"")</f>
        <v/>
      </c>
      <c r="R152" s="75" t="str">
        <f>IF('Prioritized Approach Milestones'!$B152=3,'Prioritized Approach Milestones'!$F152,"")</f>
        <v/>
      </c>
      <c r="S152" s="75" t="str">
        <f>IF('Prioritized Approach Milestones'!$B152=4,'Prioritized Approach Milestones'!$F152,"")</f>
        <v/>
      </c>
      <c r="T152" s="75">
        <f>IF('Prioritized Approach Milestones'!$B152=5,'Prioritized Approach Milestones'!$F152,"")</f>
        <v>0</v>
      </c>
      <c r="U152" s="76" t="str">
        <f>IF('Prioritized Approach Milestones'!$B152=6,'Prioritized Approach Milestones'!$F152,"")</f>
        <v/>
      </c>
      <c r="V152" s="77" t="str">
        <f>IF(AND('Prioritized Approach Milestones'!C152="Yes",'Prioritized Approach Milestones'!F152=""),"CORRECT",IF('Prioritized Approach Milestones'!C152="No","CORRECT",IF('Prioritized Approach Milestones'!B152=1,"ERROR 1","N/A")))</f>
        <v>N/A</v>
      </c>
      <c r="W152" s="77" t="str">
        <f>IF(AND('Prioritized Approach Milestones'!C152="Yes",'Prioritized Approach Milestones'!F152=""),"CORRECT",IF('Prioritized Approach Milestones'!C152="No","CORRECT",IF('Prioritized Approach Milestones'!B152=2,"ERROR 1","N/A")))</f>
        <v>N/A</v>
      </c>
      <c r="X152" s="77" t="str">
        <f>IF(AND('Prioritized Approach Milestones'!C152="Yes",'Prioritized Approach Milestones'!F152=""),"CORRECT",IF('Prioritized Approach Milestones'!C152="No","CORRECT",IF('Prioritized Approach Milestones'!B152=3,"ERROR 1","N/A")))</f>
        <v>N/A</v>
      </c>
      <c r="Y152" s="77" t="str">
        <f>IF(AND('Prioritized Approach Milestones'!C152="Yes",'Prioritized Approach Milestones'!F152=""),"CORRECT",IF('Prioritized Approach Milestones'!C152="No","CORRECT",IF('Prioritized Approach Milestones'!B152=4,"ERROR 1","N/A")))</f>
        <v>N/A</v>
      </c>
      <c r="Z152" s="77" t="str">
        <f>IF(AND('Prioritized Approach Milestones'!C152="Yes",'Prioritized Approach Milestones'!F152=""),"CORRECT",IF('Prioritized Approach Milestones'!C152="No","CORRECT",IF('Prioritized Approach Milestones'!B152=5,"ERROR 1","N/A")))</f>
        <v>ERROR 1</v>
      </c>
      <c r="AA152" s="77" t="str">
        <f>IF(AND('Prioritized Approach Milestones'!C152="Yes",'Prioritized Approach Milestones'!F152=""),"CORRECT",IF('Prioritized Approach Milestones'!C152="No","CORRECT",IF('Prioritized Approach Milestones'!B152=6,"ERROR 1","N/A")))</f>
        <v>N/A</v>
      </c>
      <c r="AB152" s="69" t="str">
        <f>IF(AND('Prioritized Approach Milestones'!C152="No",'Prioritized Approach Milestones'!F152=""),IF('Prioritized Approach Milestones'!B152=1,"ERROR 2","N/A"),"CORRECT")</f>
        <v>CORRECT</v>
      </c>
      <c r="AC152" s="69" t="str">
        <f>IF(AND('Prioritized Approach Milestones'!C152="No",'Prioritized Approach Milestones'!F152=""),IF('Prioritized Approach Milestones'!B152=2,"ERROR 2","N/A"),"CORRECT")</f>
        <v>CORRECT</v>
      </c>
      <c r="AD152" s="69" t="str">
        <f>IF(AND('Prioritized Approach Milestones'!C152="No",'Prioritized Approach Milestones'!F152=""),IF('Prioritized Approach Milestones'!B152=3,"ERROR 2","N/A"),"CORRECT")</f>
        <v>CORRECT</v>
      </c>
      <c r="AE152" s="69" t="str">
        <f>IF(AND('Prioritized Approach Milestones'!C152="No",'Prioritized Approach Milestones'!F152=""),IF('Prioritized Approach Milestones'!B152=4,"ERROR 2","N/A"),"CORRECT")</f>
        <v>CORRECT</v>
      </c>
      <c r="AF152" s="69" t="str">
        <f>IF(AND('Prioritized Approach Milestones'!C152="No",'Prioritized Approach Milestones'!F152=""),IF('Prioritized Approach Milestones'!B152=5,"ERROR 2","N/A"),"CORRECT")</f>
        <v>CORRECT</v>
      </c>
      <c r="AG152" s="78" t="str">
        <f>IF(AND('Prioritized Approach Milestones'!C152="No",'Prioritized Approach Milestones'!F152=""),IF('Prioritized Approach Milestones'!B152=6,"ERROR 2","N/A"),"CORRECT")</f>
        <v>CORRECT</v>
      </c>
    </row>
    <row r="153" spans="1:33">
      <c r="A153" s="85">
        <f>COUNTIFS('Prioritized Approach Milestones'!B153,"1",'Prioritized Approach Milestones'!C153,"yes")</f>
        <v>0</v>
      </c>
      <c r="B153" s="90">
        <f>COUNTIFS('Prioritized Approach Milestones'!B153,"2",'Prioritized Approach Milestones'!C153,"yes")</f>
        <v>0</v>
      </c>
      <c r="C153" s="86">
        <f>COUNTIFS('Prioritized Approach Milestones'!B153,"3",'Prioritized Approach Milestones'!C153,"yes")</f>
        <v>0</v>
      </c>
      <c r="D153" s="87">
        <f>COUNTIFS('Prioritized Approach Milestones'!B153,"4",'Prioritized Approach Milestones'!C153,"yes")</f>
        <v>0</v>
      </c>
      <c r="E153" s="88">
        <f>COUNTIFS('Prioritized Approach Milestones'!B153,"5",'Prioritized Approach Milestones'!C153,"yes")</f>
        <v>0</v>
      </c>
      <c r="F153" s="89">
        <f>COUNTIFS('Prioritized Approach Milestones'!B153,"6",'Prioritized Approach Milestones'!C153,"yes")</f>
        <v>0</v>
      </c>
      <c r="G153" s="274">
        <f t="shared" si="6"/>
        <v>0</v>
      </c>
      <c r="H153" s="172">
        <f>COUNTIFS('Prioritized Approach Milestones'!B153,"1",'Prioritized Approach Milestones'!C153,"N/A")</f>
        <v>0</v>
      </c>
      <c r="I153" s="172">
        <f>COUNTIFS('Prioritized Approach Milestones'!B153,"2",'Prioritized Approach Milestones'!C153,"N/A")</f>
        <v>0</v>
      </c>
      <c r="J153" s="172">
        <f>COUNTIFS('Prioritized Approach Milestones'!B153,"3",'Prioritized Approach Milestones'!C153,"N/A")</f>
        <v>0</v>
      </c>
      <c r="K153" s="172">
        <f>COUNTIFS('Prioritized Approach Milestones'!B153,"4",'Prioritized Approach Milestones'!C153,"N/A")</f>
        <v>0</v>
      </c>
      <c r="L153" s="172">
        <f>COUNTIFS('Prioritized Approach Milestones'!B153,"5",'Prioritized Approach Milestones'!C153,"N/A")</f>
        <v>0</v>
      </c>
      <c r="M153" s="172">
        <f>COUNTIFS('Prioritized Approach Milestones'!B153,"6",'Prioritized Approach Milestones'!C153,"N/A")</f>
        <v>0</v>
      </c>
      <c r="N153" s="260">
        <f t="shared" si="7"/>
        <v>0</v>
      </c>
      <c r="O153" s="279"/>
      <c r="P153" s="75" t="str">
        <f>IF('Prioritized Approach Milestones'!$B153=1,'Prioritized Approach Milestones'!$F153,"")</f>
        <v/>
      </c>
      <c r="Q153" s="75" t="str">
        <f>IF('Prioritized Approach Milestones'!$B153=2,'Prioritized Approach Milestones'!$F153,"")</f>
        <v/>
      </c>
      <c r="R153" s="75" t="str">
        <f>IF('Prioritized Approach Milestones'!$B153=3,'Prioritized Approach Milestones'!$F153,"")</f>
        <v/>
      </c>
      <c r="S153" s="75" t="str">
        <f>IF('Prioritized Approach Milestones'!$B153=4,'Prioritized Approach Milestones'!$F153,"")</f>
        <v/>
      </c>
      <c r="T153" s="75">
        <f>IF('Prioritized Approach Milestones'!$B153=5,'Prioritized Approach Milestones'!$F153,"")</f>
        <v>0</v>
      </c>
      <c r="U153" s="76" t="str">
        <f>IF('Prioritized Approach Milestones'!$B153=6,'Prioritized Approach Milestones'!$F153,"")</f>
        <v/>
      </c>
      <c r="V153" s="77" t="str">
        <f>IF(AND('Prioritized Approach Milestones'!C153="Yes",'Prioritized Approach Milestones'!F153=""),"CORRECT",IF('Prioritized Approach Milestones'!C153="No","CORRECT",IF('Prioritized Approach Milestones'!B153=1,"ERROR 1","N/A")))</f>
        <v>N/A</v>
      </c>
      <c r="W153" s="77" t="str">
        <f>IF(AND('Prioritized Approach Milestones'!C153="Yes",'Prioritized Approach Milestones'!F153=""),"CORRECT",IF('Prioritized Approach Milestones'!C153="No","CORRECT",IF('Prioritized Approach Milestones'!B153=2,"ERROR 1","N/A")))</f>
        <v>N/A</v>
      </c>
      <c r="X153" s="77" t="str">
        <f>IF(AND('Prioritized Approach Milestones'!C153="Yes",'Prioritized Approach Milestones'!F153=""),"CORRECT",IF('Prioritized Approach Milestones'!C153="No","CORRECT",IF('Prioritized Approach Milestones'!B153=3,"ERROR 1","N/A")))</f>
        <v>N/A</v>
      </c>
      <c r="Y153" s="77" t="str">
        <f>IF(AND('Prioritized Approach Milestones'!C153="Yes",'Prioritized Approach Milestones'!F153=""),"CORRECT",IF('Prioritized Approach Milestones'!C153="No","CORRECT",IF('Prioritized Approach Milestones'!B153=4,"ERROR 1","N/A")))</f>
        <v>N/A</v>
      </c>
      <c r="Z153" s="77" t="str">
        <f>IF(AND('Prioritized Approach Milestones'!C153="Yes",'Prioritized Approach Milestones'!F153=""),"CORRECT",IF('Prioritized Approach Milestones'!C153="No","CORRECT",IF('Prioritized Approach Milestones'!B153=5,"ERROR 1","N/A")))</f>
        <v>ERROR 1</v>
      </c>
      <c r="AA153" s="77" t="str">
        <f>IF(AND('Prioritized Approach Milestones'!C153="Yes",'Prioritized Approach Milestones'!F153=""),"CORRECT",IF('Prioritized Approach Milestones'!C153="No","CORRECT",IF('Prioritized Approach Milestones'!B153=6,"ERROR 1","N/A")))</f>
        <v>N/A</v>
      </c>
      <c r="AB153" s="69" t="str">
        <f>IF(AND('Prioritized Approach Milestones'!C153="No",'Prioritized Approach Milestones'!F153=""),IF('Prioritized Approach Milestones'!B153=1,"ERROR 2","N/A"),"CORRECT")</f>
        <v>CORRECT</v>
      </c>
      <c r="AC153" s="69" t="str">
        <f>IF(AND('Prioritized Approach Milestones'!C153="No",'Prioritized Approach Milestones'!F153=""),IF('Prioritized Approach Milestones'!B153=2,"ERROR 2","N/A"),"CORRECT")</f>
        <v>CORRECT</v>
      </c>
      <c r="AD153" s="69" t="str">
        <f>IF(AND('Prioritized Approach Milestones'!C153="No",'Prioritized Approach Milestones'!F153=""),IF('Prioritized Approach Milestones'!B153=3,"ERROR 2","N/A"),"CORRECT")</f>
        <v>CORRECT</v>
      </c>
      <c r="AE153" s="69" t="str">
        <f>IF(AND('Prioritized Approach Milestones'!C153="No",'Prioritized Approach Milestones'!F153=""),IF('Prioritized Approach Milestones'!B153=4,"ERROR 2","N/A"),"CORRECT")</f>
        <v>CORRECT</v>
      </c>
      <c r="AF153" s="69" t="str">
        <f>IF(AND('Prioritized Approach Milestones'!C153="No",'Prioritized Approach Milestones'!F153=""),IF('Prioritized Approach Milestones'!B153=5,"ERROR 2","N/A"),"CORRECT")</f>
        <v>CORRECT</v>
      </c>
      <c r="AG153" s="78" t="str">
        <f>IF(AND('Prioritized Approach Milestones'!C153="No",'Prioritized Approach Milestones'!F153=""),IF('Prioritized Approach Milestones'!B153=6,"ERROR 2","N/A"),"CORRECT")</f>
        <v>CORRECT</v>
      </c>
    </row>
    <row r="154" spans="1:33">
      <c r="A154" s="85">
        <f>COUNTIFS('Prioritized Approach Milestones'!B154,"1",'Prioritized Approach Milestones'!C154,"yes")</f>
        <v>0</v>
      </c>
      <c r="B154" s="90">
        <f>COUNTIFS('Prioritized Approach Milestones'!B154,"2",'Prioritized Approach Milestones'!C154,"yes")</f>
        <v>0</v>
      </c>
      <c r="C154" s="86">
        <f>COUNTIFS('Prioritized Approach Milestones'!B154,"3",'Prioritized Approach Milestones'!C154,"yes")</f>
        <v>0</v>
      </c>
      <c r="D154" s="87">
        <f>COUNTIFS('Prioritized Approach Milestones'!B154,"4",'Prioritized Approach Milestones'!C154,"yes")</f>
        <v>0</v>
      </c>
      <c r="E154" s="88">
        <f>COUNTIFS('Prioritized Approach Milestones'!B154,"5",'Prioritized Approach Milestones'!C154,"yes")</f>
        <v>0</v>
      </c>
      <c r="F154" s="89">
        <f>COUNTIFS('Prioritized Approach Milestones'!B154,"6",'Prioritized Approach Milestones'!C154,"yes")</f>
        <v>0</v>
      </c>
      <c r="G154" s="274">
        <f t="shared" si="6"/>
        <v>0</v>
      </c>
      <c r="H154" s="172">
        <f>COUNTIFS('Prioritized Approach Milestones'!B154,"1",'Prioritized Approach Milestones'!C154,"N/A")</f>
        <v>0</v>
      </c>
      <c r="I154" s="172">
        <f>COUNTIFS('Prioritized Approach Milestones'!B154,"2",'Prioritized Approach Milestones'!C154,"N/A")</f>
        <v>0</v>
      </c>
      <c r="J154" s="172">
        <f>COUNTIFS('Prioritized Approach Milestones'!B154,"3",'Prioritized Approach Milestones'!C154,"N/A")</f>
        <v>0</v>
      </c>
      <c r="K154" s="172">
        <f>COUNTIFS('Prioritized Approach Milestones'!B154,"4",'Prioritized Approach Milestones'!C154,"N/A")</f>
        <v>0</v>
      </c>
      <c r="L154" s="172">
        <f>COUNTIFS('Prioritized Approach Milestones'!B154,"5",'Prioritized Approach Milestones'!C154,"N/A")</f>
        <v>0</v>
      </c>
      <c r="M154" s="172">
        <f>COUNTIFS('Prioritized Approach Milestones'!B154,"6",'Prioritized Approach Milestones'!C154,"N/A")</f>
        <v>0</v>
      </c>
      <c r="N154" s="260">
        <f t="shared" si="7"/>
        <v>0</v>
      </c>
      <c r="O154" s="279"/>
      <c r="P154" s="75" t="str">
        <f>IF('Prioritized Approach Milestones'!$B154=1,'Prioritized Approach Milestones'!$F154,"")</f>
        <v/>
      </c>
      <c r="Q154" s="75" t="str">
        <f>IF('Prioritized Approach Milestones'!$B154=2,'Prioritized Approach Milestones'!$F154,"")</f>
        <v/>
      </c>
      <c r="R154" s="75" t="str">
        <f>IF('Prioritized Approach Milestones'!$B154=3,'Prioritized Approach Milestones'!$F154,"")</f>
        <v/>
      </c>
      <c r="S154" s="75" t="str">
        <f>IF('Prioritized Approach Milestones'!$B154=4,'Prioritized Approach Milestones'!$F154,"")</f>
        <v/>
      </c>
      <c r="T154" s="75">
        <f>IF('Prioritized Approach Milestones'!$B154=5,'Prioritized Approach Milestones'!$F154,"")</f>
        <v>0</v>
      </c>
      <c r="U154" s="76" t="str">
        <f>IF('Prioritized Approach Milestones'!$B154=6,'Prioritized Approach Milestones'!$F154,"")</f>
        <v/>
      </c>
      <c r="V154" s="77" t="str">
        <f>IF(AND('Prioritized Approach Milestones'!C154="Yes",'Prioritized Approach Milestones'!F154=""),"CORRECT",IF('Prioritized Approach Milestones'!C154="No","CORRECT",IF('Prioritized Approach Milestones'!B154=1,"ERROR 1","N/A")))</f>
        <v>N/A</v>
      </c>
      <c r="W154" s="77" t="str">
        <f>IF(AND('Prioritized Approach Milestones'!C154="Yes",'Prioritized Approach Milestones'!F154=""),"CORRECT",IF('Prioritized Approach Milestones'!C154="No","CORRECT",IF('Prioritized Approach Milestones'!B154=2,"ERROR 1","N/A")))</f>
        <v>N/A</v>
      </c>
      <c r="X154" s="77" t="str">
        <f>IF(AND('Prioritized Approach Milestones'!C154="Yes",'Prioritized Approach Milestones'!F154=""),"CORRECT",IF('Prioritized Approach Milestones'!C154="No","CORRECT",IF('Prioritized Approach Milestones'!B154=3,"ERROR 1","N/A")))</f>
        <v>N/A</v>
      </c>
      <c r="Y154" s="77" t="str">
        <f>IF(AND('Prioritized Approach Milestones'!C154="Yes",'Prioritized Approach Milestones'!F154=""),"CORRECT",IF('Prioritized Approach Milestones'!C154="No","CORRECT",IF('Prioritized Approach Milestones'!B154=4,"ERROR 1","N/A")))</f>
        <v>N/A</v>
      </c>
      <c r="Z154" s="77" t="str">
        <f>IF(AND('Prioritized Approach Milestones'!C154="Yes",'Prioritized Approach Milestones'!F154=""),"CORRECT",IF('Prioritized Approach Milestones'!C154="No","CORRECT",IF('Prioritized Approach Milestones'!B154=5,"ERROR 1","N/A")))</f>
        <v>ERROR 1</v>
      </c>
      <c r="AA154" s="77" t="str">
        <f>IF(AND('Prioritized Approach Milestones'!C154="Yes",'Prioritized Approach Milestones'!F154=""),"CORRECT",IF('Prioritized Approach Milestones'!C154="No","CORRECT",IF('Prioritized Approach Milestones'!B154=6,"ERROR 1","N/A")))</f>
        <v>N/A</v>
      </c>
      <c r="AB154" s="69" t="str">
        <f>IF(AND('Prioritized Approach Milestones'!C154="No",'Prioritized Approach Milestones'!F154=""),IF('Prioritized Approach Milestones'!B154=1,"ERROR 2","N/A"),"CORRECT")</f>
        <v>CORRECT</v>
      </c>
      <c r="AC154" s="69" t="str">
        <f>IF(AND('Prioritized Approach Milestones'!C154="No",'Prioritized Approach Milestones'!F154=""),IF('Prioritized Approach Milestones'!B154=2,"ERROR 2","N/A"),"CORRECT")</f>
        <v>CORRECT</v>
      </c>
      <c r="AD154" s="69" t="str">
        <f>IF(AND('Prioritized Approach Milestones'!C154="No",'Prioritized Approach Milestones'!F154=""),IF('Prioritized Approach Milestones'!B154=3,"ERROR 2","N/A"),"CORRECT")</f>
        <v>CORRECT</v>
      </c>
      <c r="AE154" s="69" t="str">
        <f>IF(AND('Prioritized Approach Milestones'!C154="No",'Prioritized Approach Milestones'!F154=""),IF('Prioritized Approach Milestones'!B154=4,"ERROR 2","N/A"),"CORRECT")</f>
        <v>CORRECT</v>
      </c>
      <c r="AF154" s="69" t="str">
        <f>IF(AND('Prioritized Approach Milestones'!C154="No",'Prioritized Approach Milestones'!F154=""),IF('Prioritized Approach Milestones'!B154=5,"ERROR 2","N/A"),"CORRECT")</f>
        <v>CORRECT</v>
      </c>
      <c r="AG154" s="78" t="str">
        <f>IF(AND('Prioritized Approach Milestones'!C154="No",'Prioritized Approach Milestones'!F154=""),IF('Prioritized Approach Milestones'!B154=6,"ERROR 2","N/A"),"CORRECT")</f>
        <v>CORRECT</v>
      </c>
    </row>
    <row r="155" spans="1:33">
      <c r="A155" s="85">
        <f>COUNTIFS('Prioritized Approach Milestones'!B155,"1",'Prioritized Approach Milestones'!C155,"yes")</f>
        <v>0</v>
      </c>
      <c r="B155" s="90">
        <f>COUNTIFS('Prioritized Approach Milestones'!B155,"2",'Prioritized Approach Milestones'!C155,"yes")</f>
        <v>0</v>
      </c>
      <c r="C155" s="86">
        <f>COUNTIFS('Prioritized Approach Milestones'!B155,"3",'Prioritized Approach Milestones'!C155,"yes")</f>
        <v>0</v>
      </c>
      <c r="D155" s="87">
        <f>COUNTIFS('Prioritized Approach Milestones'!B155,"4",'Prioritized Approach Milestones'!C155,"yes")</f>
        <v>0</v>
      </c>
      <c r="E155" s="88">
        <f>COUNTIFS('Prioritized Approach Milestones'!B155,"5",'Prioritized Approach Milestones'!C155,"yes")</f>
        <v>0</v>
      </c>
      <c r="F155" s="89">
        <f>COUNTIFS('Prioritized Approach Milestones'!B155,"6",'Prioritized Approach Milestones'!C155,"yes")</f>
        <v>0</v>
      </c>
      <c r="G155" s="274">
        <f t="shared" si="6"/>
        <v>0</v>
      </c>
      <c r="H155" s="172">
        <f>COUNTIFS('Prioritized Approach Milestones'!B155,"1",'Prioritized Approach Milestones'!C155,"N/A")</f>
        <v>0</v>
      </c>
      <c r="I155" s="172">
        <f>COUNTIFS('Prioritized Approach Milestones'!B155,"2",'Prioritized Approach Milestones'!C155,"N/A")</f>
        <v>0</v>
      </c>
      <c r="J155" s="172">
        <f>COUNTIFS('Prioritized Approach Milestones'!B155,"3",'Prioritized Approach Milestones'!C155,"N/A")</f>
        <v>0</v>
      </c>
      <c r="K155" s="172">
        <f>COUNTIFS('Prioritized Approach Milestones'!B155,"4",'Prioritized Approach Milestones'!C155,"N/A")</f>
        <v>0</v>
      </c>
      <c r="L155" s="172">
        <f>COUNTIFS('Prioritized Approach Milestones'!B155,"5",'Prioritized Approach Milestones'!C155,"N/A")</f>
        <v>0</v>
      </c>
      <c r="M155" s="172">
        <f>COUNTIFS('Prioritized Approach Milestones'!B155,"6",'Prioritized Approach Milestones'!C155,"N/A")</f>
        <v>0</v>
      </c>
      <c r="N155" s="260">
        <f t="shared" si="7"/>
        <v>0</v>
      </c>
      <c r="O155" s="279"/>
      <c r="P155" s="75" t="str">
        <f>IF('Prioritized Approach Milestones'!$B155=1,'Prioritized Approach Milestones'!$F155,"")</f>
        <v/>
      </c>
      <c r="Q155" s="75" t="str">
        <f>IF('Prioritized Approach Milestones'!$B155=2,'Prioritized Approach Milestones'!$F155,"")</f>
        <v/>
      </c>
      <c r="R155" s="75" t="str">
        <f>IF('Prioritized Approach Milestones'!$B155=3,'Prioritized Approach Milestones'!$F155,"")</f>
        <v/>
      </c>
      <c r="S155" s="75" t="str">
        <f>IF('Prioritized Approach Milestones'!$B155=4,'Prioritized Approach Milestones'!$F155,"")</f>
        <v/>
      </c>
      <c r="T155" s="75">
        <f>IF('Prioritized Approach Milestones'!$B155=5,'Prioritized Approach Milestones'!$F155,"")</f>
        <v>0</v>
      </c>
      <c r="U155" s="76" t="str">
        <f>IF('Prioritized Approach Milestones'!$B155=6,'Prioritized Approach Milestones'!$F155,"")</f>
        <v/>
      </c>
      <c r="V155" s="77" t="str">
        <f>IF(AND('Prioritized Approach Milestones'!C155="Yes",'Prioritized Approach Milestones'!F155=""),"CORRECT",IF('Prioritized Approach Milestones'!C155="No","CORRECT",IF('Prioritized Approach Milestones'!B155=1,"ERROR 1","N/A")))</f>
        <v>N/A</v>
      </c>
      <c r="W155" s="77" t="str">
        <f>IF(AND('Prioritized Approach Milestones'!C155="Yes",'Prioritized Approach Milestones'!F155=""),"CORRECT",IF('Prioritized Approach Milestones'!C155="No","CORRECT",IF('Prioritized Approach Milestones'!B155=2,"ERROR 1","N/A")))</f>
        <v>N/A</v>
      </c>
      <c r="X155" s="77" t="str">
        <f>IF(AND('Prioritized Approach Milestones'!C155="Yes",'Prioritized Approach Milestones'!F155=""),"CORRECT",IF('Prioritized Approach Milestones'!C155="No","CORRECT",IF('Prioritized Approach Milestones'!B155=3,"ERROR 1","N/A")))</f>
        <v>N/A</v>
      </c>
      <c r="Y155" s="77" t="str">
        <f>IF(AND('Prioritized Approach Milestones'!C155="Yes",'Prioritized Approach Milestones'!F155=""),"CORRECT",IF('Prioritized Approach Milestones'!C155="No","CORRECT",IF('Prioritized Approach Milestones'!B155=4,"ERROR 1","N/A")))</f>
        <v>N/A</v>
      </c>
      <c r="Z155" s="77" t="str">
        <f>IF(AND('Prioritized Approach Milestones'!C155="Yes",'Prioritized Approach Milestones'!F155=""),"CORRECT",IF('Prioritized Approach Milestones'!C155="No","CORRECT",IF('Prioritized Approach Milestones'!B155=5,"ERROR 1","N/A")))</f>
        <v>ERROR 1</v>
      </c>
      <c r="AA155" s="77" t="str">
        <f>IF(AND('Prioritized Approach Milestones'!C155="Yes",'Prioritized Approach Milestones'!F155=""),"CORRECT",IF('Prioritized Approach Milestones'!C155="No","CORRECT",IF('Prioritized Approach Milestones'!B155=6,"ERROR 1","N/A")))</f>
        <v>N/A</v>
      </c>
      <c r="AB155" s="69" t="str">
        <f>IF(AND('Prioritized Approach Milestones'!C155="No",'Prioritized Approach Milestones'!F155=""),IF('Prioritized Approach Milestones'!B155=1,"ERROR 2","N/A"),"CORRECT")</f>
        <v>CORRECT</v>
      </c>
      <c r="AC155" s="69" t="str">
        <f>IF(AND('Prioritized Approach Milestones'!C155="No",'Prioritized Approach Milestones'!F155=""),IF('Prioritized Approach Milestones'!B155=2,"ERROR 2","N/A"),"CORRECT")</f>
        <v>CORRECT</v>
      </c>
      <c r="AD155" s="69" t="str">
        <f>IF(AND('Prioritized Approach Milestones'!C155="No",'Prioritized Approach Milestones'!F155=""),IF('Prioritized Approach Milestones'!B155=3,"ERROR 2","N/A"),"CORRECT")</f>
        <v>CORRECT</v>
      </c>
      <c r="AE155" s="69" t="str">
        <f>IF(AND('Prioritized Approach Milestones'!C155="No",'Prioritized Approach Milestones'!F155=""),IF('Prioritized Approach Milestones'!B155=4,"ERROR 2","N/A"),"CORRECT")</f>
        <v>CORRECT</v>
      </c>
      <c r="AF155" s="69" t="str">
        <f>IF(AND('Prioritized Approach Milestones'!C155="No",'Prioritized Approach Milestones'!F155=""),IF('Prioritized Approach Milestones'!B155=5,"ERROR 2","N/A"),"CORRECT")</f>
        <v>CORRECT</v>
      </c>
      <c r="AG155" s="78" t="str">
        <f>IF(AND('Prioritized Approach Milestones'!C155="No",'Prioritized Approach Milestones'!F155=""),IF('Prioritized Approach Milestones'!B155=6,"ERROR 2","N/A"),"CORRECT")</f>
        <v>CORRECT</v>
      </c>
    </row>
    <row r="156" spans="1:33">
      <c r="A156" s="85">
        <f>COUNTIFS('Prioritized Approach Milestones'!B156,"1",'Prioritized Approach Milestones'!C156,"yes")</f>
        <v>0</v>
      </c>
      <c r="B156" s="90">
        <f>COUNTIFS('Prioritized Approach Milestones'!B156,"2",'Prioritized Approach Milestones'!C156,"yes")</f>
        <v>0</v>
      </c>
      <c r="C156" s="86">
        <f>COUNTIFS('Prioritized Approach Milestones'!B156,"3",'Prioritized Approach Milestones'!C156,"yes")</f>
        <v>0</v>
      </c>
      <c r="D156" s="87">
        <f>COUNTIFS('Prioritized Approach Milestones'!B156,"4",'Prioritized Approach Milestones'!C156,"yes")</f>
        <v>0</v>
      </c>
      <c r="E156" s="88">
        <f>COUNTIFS('Prioritized Approach Milestones'!B156,"5",'Prioritized Approach Milestones'!C156,"yes")</f>
        <v>0</v>
      </c>
      <c r="F156" s="89">
        <f>COUNTIFS('Prioritized Approach Milestones'!B156,"6",'Prioritized Approach Milestones'!C156,"yes")</f>
        <v>0</v>
      </c>
      <c r="G156" s="274">
        <f t="shared" si="6"/>
        <v>0</v>
      </c>
      <c r="H156" s="172">
        <f>COUNTIFS('Prioritized Approach Milestones'!B156,"1",'Prioritized Approach Milestones'!C156,"N/A")</f>
        <v>0</v>
      </c>
      <c r="I156" s="172">
        <f>COUNTIFS('Prioritized Approach Milestones'!B156,"2",'Prioritized Approach Milestones'!C156,"N/A")</f>
        <v>0</v>
      </c>
      <c r="J156" s="172">
        <f>COUNTIFS('Prioritized Approach Milestones'!B156,"3",'Prioritized Approach Milestones'!C156,"N/A")</f>
        <v>0</v>
      </c>
      <c r="K156" s="172">
        <f>COUNTIFS('Prioritized Approach Milestones'!B156,"4",'Prioritized Approach Milestones'!C156,"N/A")</f>
        <v>0</v>
      </c>
      <c r="L156" s="172">
        <f>COUNTIFS('Prioritized Approach Milestones'!B156,"5",'Prioritized Approach Milestones'!C156,"N/A")</f>
        <v>0</v>
      </c>
      <c r="M156" s="172">
        <f>COUNTIFS('Prioritized Approach Milestones'!B156,"6",'Prioritized Approach Milestones'!C156,"N/A")</f>
        <v>0</v>
      </c>
      <c r="N156" s="260">
        <f t="shared" si="7"/>
        <v>0</v>
      </c>
      <c r="O156" s="279"/>
      <c r="P156" s="75" t="str">
        <f>IF('Prioritized Approach Milestones'!$B156=1,'Prioritized Approach Milestones'!$F156,"")</f>
        <v/>
      </c>
      <c r="Q156" s="75" t="str">
        <f>IF('Prioritized Approach Milestones'!$B156=2,'Prioritized Approach Milestones'!$F156,"")</f>
        <v/>
      </c>
      <c r="R156" s="75" t="str">
        <f>IF('Prioritized Approach Milestones'!$B156=3,'Prioritized Approach Milestones'!$F156,"")</f>
        <v/>
      </c>
      <c r="S156" s="75" t="str">
        <f>IF('Prioritized Approach Milestones'!$B156=4,'Prioritized Approach Milestones'!$F156,"")</f>
        <v/>
      </c>
      <c r="T156" s="75">
        <f>IF('Prioritized Approach Milestones'!$B156=5,'Prioritized Approach Milestones'!$F156,"")</f>
        <v>0</v>
      </c>
      <c r="U156" s="76" t="str">
        <f>IF('Prioritized Approach Milestones'!$B156=6,'Prioritized Approach Milestones'!$F156,"")</f>
        <v/>
      </c>
      <c r="V156" s="77" t="str">
        <f>IF(AND('Prioritized Approach Milestones'!C156="Yes",'Prioritized Approach Milestones'!F156=""),"CORRECT",IF('Prioritized Approach Milestones'!C156="No","CORRECT",IF('Prioritized Approach Milestones'!B156=1,"ERROR 1","N/A")))</f>
        <v>N/A</v>
      </c>
      <c r="W156" s="77" t="str">
        <f>IF(AND('Prioritized Approach Milestones'!C156="Yes",'Prioritized Approach Milestones'!F156=""),"CORRECT",IF('Prioritized Approach Milestones'!C156="No","CORRECT",IF('Prioritized Approach Milestones'!B156=2,"ERROR 1","N/A")))</f>
        <v>N/A</v>
      </c>
      <c r="X156" s="77" t="str">
        <f>IF(AND('Prioritized Approach Milestones'!C156="Yes",'Prioritized Approach Milestones'!F156=""),"CORRECT",IF('Prioritized Approach Milestones'!C156="No","CORRECT",IF('Prioritized Approach Milestones'!B156=3,"ERROR 1","N/A")))</f>
        <v>N/A</v>
      </c>
      <c r="Y156" s="77" t="str">
        <f>IF(AND('Prioritized Approach Milestones'!C156="Yes",'Prioritized Approach Milestones'!F156=""),"CORRECT",IF('Prioritized Approach Milestones'!C156="No","CORRECT",IF('Prioritized Approach Milestones'!B156=4,"ERROR 1","N/A")))</f>
        <v>N/A</v>
      </c>
      <c r="Z156" s="77" t="str">
        <f>IF(AND('Prioritized Approach Milestones'!C156="Yes",'Prioritized Approach Milestones'!F156=""),"CORRECT",IF('Prioritized Approach Milestones'!C156="No","CORRECT",IF('Prioritized Approach Milestones'!B156=5,"ERROR 1","N/A")))</f>
        <v>ERROR 1</v>
      </c>
      <c r="AA156" s="77" t="str">
        <f>IF(AND('Prioritized Approach Milestones'!C156="Yes",'Prioritized Approach Milestones'!F156=""),"CORRECT",IF('Prioritized Approach Milestones'!C156="No","CORRECT",IF('Prioritized Approach Milestones'!B156=6,"ERROR 1","N/A")))</f>
        <v>N/A</v>
      </c>
      <c r="AB156" s="69" t="str">
        <f>IF(AND('Prioritized Approach Milestones'!C156="No",'Prioritized Approach Milestones'!F156=""),IF('Prioritized Approach Milestones'!B156=1,"ERROR 2","N/A"),"CORRECT")</f>
        <v>CORRECT</v>
      </c>
      <c r="AC156" s="69" t="str">
        <f>IF(AND('Prioritized Approach Milestones'!C156="No",'Prioritized Approach Milestones'!F156=""),IF('Prioritized Approach Milestones'!B156=2,"ERROR 2","N/A"),"CORRECT")</f>
        <v>CORRECT</v>
      </c>
      <c r="AD156" s="69" t="str">
        <f>IF(AND('Prioritized Approach Milestones'!C156="No",'Prioritized Approach Milestones'!F156=""),IF('Prioritized Approach Milestones'!B156=3,"ERROR 2","N/A"),"CORRECT")</f>
        <v>CORRECT</v>
      </c>
      <c r="AE156" s="69" t="str">
        <f>IF(AND('Prioritized Approach Milestones'!C156="No",'Prioritized Approach Milestones'!F156=""),IF('Prioritized Approach Milestones'!B156=4,"ERROR 2","N/A"),"CORRECT")</f>
        <v>CORRECT</v>
      </c>
      <c r="AF156" s="69" t="str">
        <f>IF(AND('Prioritized Approach Milestones'!C156="No",'Prioritized Approach Milestones'!F156=""),IF('Prioritized Approach Milestones'!B156=5,"ERROR 2","N/A"),"CORRECT")</f>
        <v>CORRECT</v>
      </c>
      <c r="AG156" s="78" t="str">
        <f>IF(AND('Prioritized Approach Milestones'!C156="No",'Prioritized Approach Milestones'!F156=""),IF('Prioritized Approach Milestones'!B156=6,"ERROR 2","N/A"),"CORRECT")</f>
        <v>CORRECT</v>
      </c>
    </row>
    <row r="157" spans="1:33">
      <c r="A157" s="85">
        <f>COUNTIFS('Prioritized Approach Milestones'!B157,"1",'Prioritized Approach Milestones'!C157,"yes")</f>
        <v>0</v>
      </c>
      <c r="B157" s="90">
        <f>COUNTIFS('Prioritized Approach Milestones'!B157,"2",'Prioritized Approach Milestones'!C157,"yes")</f>
        <v>0</v>
      </c>
      <c r="C157" s="86">
        <f>COUNTIFS('Prioritized Approach Milestones'!B157,"3",'Prioritized Approach Milestones'!C157,"yes")</f>
        <v>0</v>
      </c>
      <c r="D157" s="87">
        <f>COUNTIFS('Prioritized Approach Milestones'!B157,"4",'Prioritized Approach Milestones'!C157,"yes")</f>
        <v>0</v>
      </c>
      <c r="E157" s="88">
        <f>COUNTIFS('Prioritized Approach Milestones'!B157,"5",'Prioritized Approach Milestones'!C157,"yes")</f>
        <v>0</v>
      </c>
      <c r="F157" s="89">
        <f>COUNTIFS('Prioritized Approach Milestones'!B157,"6",'Prioritized Approach Milestones'!C157,"yes")</f>
        <v>0</v>
      </c>
      <c r="G157" s="274">
        <f t="shared" si="6"/>
        <v>0</v>
      </c>
      <c r="H157" s="172">
        <f>COUNTIFS('Prioritized Approach Milestones'!B157,"1",'Prioritized Approach Milestones'!C157,"N/A")</f>
        <v>0</v>
      </c>
      <c r="I157" s="172">
        <f>COUNTIFS('Prioritized Approach Milestones'!B157,"2",'Prioritized Approach Milestones'!C157,"N/A")</f>
        <v>0</v>
      </c>
      <c r="J157" s="172">
        <f>COUNTIFS('Prioritized Approach Milestones'!B157,"3",'Prioritized Approach Milestones'!C157,"N/A")</f>
        <v>0</v>
      </c>
      <c r="K157" s="172">
        <f>COUNTIFS('Prioritized Approach Milestones'!B157,"4",'Prioritized Approach Milestones'!C157,"N/A")</f>
        <v>0</v>
      </c>
      <c r="L157" s="172">
        <f>COUNTIFS('Prioritized Approach Milestones'!B157,"5",'Prioritized Approach Milestones'!C157,"N/A")</f>
        <v>0</v>
      </c>
      <c r="M157" s="172">
        <f>COUNTIFS('Prioritized Approach Milestones'!B157,"6",'Prioritized Approach Milestones'!C157,"N/A")</f>
        <v>0</v>
      </c>
      <c r="N157" s="260">
        <f t="shared" si="7"/>
        <v>0</v>
      </c>
      <c r="O157" s="279"/>
      <c r="P157" s="75" t="str">
        <f>IF('Prioritized Approach Milestones'!$B157=1,'Prioritized Approach Milestones'!$F157,"")</f>
        <v/>
      </c>
      <c r="Q157" s="75" t="str">
        <f>IF('Prioritized Approach Milestones'!$B157=2,'Prioritized Approach Milestones'!$F157,"")</f>
        <v/>
      </c>
      <c r="R157" s="75" t="str">
        <f>IF('Prioritized Approach Milestones'!$B157=3,'Prioritized Approach Milestones'!$F157,"")</f>
        <v/>
      </c>
      <c r="S157" s="75" t="str">
        <f>IF('Prioritized Approach Milestones'!$B157=4,'Prioritized Approach Milestones'!$F157,"")</f>
        <v/>
      </c>
      <c r="T157" s="75">
        <f>IF('Prioritized Approach Milestones'!$B157=5,'Prioritized Approach Milestones'!$F157,"")</f>
        <v>0</v>
      </c>
      <c r="U157" s="76" t="str">
        <f>IF('Prioritized Approach Milestones'!$B157=6,'Prioritized Approach Milestones'!$F157,"")</f>
        <v/>
      </c>
      <c r="V157" s="77" t="str">
        <f>IF(AND('Prioritized Approach Milestones'!C157="Yes",'Prioritized Approach Milestones'!F157=""),"CORRECT",IF('Prioritized Approach Milestones'!C157="No","CORRECT",IF('Prioritized Approach Milestones'!B157=1,"ERROR 1","N/A")))</f>
        <v>N/A</v>
      </c>
      <c r="W157" s="77" t="str">
        <f>IF(AND('Prioritized Approach Milestones'!C157="Yes",'Prioritized Approach Milestones'!F157=""),"CORRECT",IF('Prioritized Approach Milestones'!C157="No","CORRECT",IF('Prioritized Approach Milestones'!B157=2,"ERROR 1","N/A")))</f>
        <v>N/A</v>
      </c>
      <c r="X157" s="77" t="str">
        <f>IF(AND('Prioritized Approach Milestones'!C157="Yes",'Prioritized Approach Milestones'!F157=""),"CORRECT",IF('Prioritized Approach Milestones'!C157="No","CORRECT",IF('Prioritized Approach Milestones'!B157=3,"ERROR 1","N/A")))</f>
        <v>N/A</v>
      </c>
      <c r="Y157" s="77" t="str">
        <f>IF(AND('Prioritized Approach Milestones'!C157="Yes",'Prioritized Approach Milestones'!F157=""),"CORRECT",IF('Prioritized Approach Milestones'!C157="No","CORRECT",IF('Prioritized Approach Milestones'!B157=4,"ERROR 1","N/A")))</f>
        <v>N/A</v>
      </c>
      <c r="Z157" s="77" t="str">
        <f>IF(AND('Prioritized Approach Milestones'!C157="Yes",'Prioritized Approach Milestones'!F157=""),"CORRECT",IF('Prioritized Approach Milestones'!C157="No","CORRECT",IF('Prioritized Approach Milestones'!B157=5,"ERROR 1","N/A")))</f>
        <v>ERROR 1</v>
      </c>
      <c r="AA157" s="77" t="str">
        <f>IF(AND('Prioritized Approach Milestones'!C157="Yes",'Prioritized Approach Milestones'!F157=""),"CORRECT",IF('Prioritized Approach Milestones'!C157="No","CORRECT",IF('Prioritized Approach Milestones'!B157=6,"ERROR 1","N/A")))</f>
        <v>N/A</v>
      </c>
      <c r="AB157" s="69" t="str">
        <f>IF(AND('Prioritized Approach Milestones'!C157="No",'Prioritized Approach Milestones'!F157=""),IF('Prioritized Approach Milestones'!B157=1,"ERROR 2","N/A"),"CORRECT")</f>
        <v>CORRECT</v>
      </c>
      <c r="AC157" s="69" t="str">
        <f>IF(AND('Prioritized Approach Milestones'!C157="No",'Prioritized Approach Milestones'!F157=""),IF('Prioritized Approach Milestones'!B157=2,"ERROR 2","N/A"),"CORRECT")</f>
        <v>CORRECT</v>
      </c>
      <c r="AD157" s="69" t="str">
        <f>IF(AND('Prioritized Approach Milestones'!C157="No",'Prioritized Approach Milestones'!F157=""),IF('Prioritized Approach Milestones'!B157=3,"ERROR 2","N/A"),"CORRECT")</f>
        <v>CORRECT</v>
      </c>
      <c r="AE157" s="69" t="str">
        <f>IF(AND('Prioritized Approach Milestones'!C157="No",'Prioritized Approach Milestones'!F157=""),IF('Prioritized Approach Milestones'!B157=4,"ERROR 2","N/A"),"CORRECT")</f>
        <v>CORRECT</v>
      </c>
      <c r="AF157" s="69" t="str">
        <f>IF(AND('Prioritized Approach Milestones'!C157="No",'Prioritized Approach Milestones'!F157=""),IF('Prioritized Approach Milestones'!B157=5,"ERROR 2","N/A"),"CORRECT")</f>
        <v>CORRECT</v>
      </c>
      <c r="AG157" s="78" t="str">
        <f>IF(AND('Prioritized Approach Milestones'!C157="No",'Prioritized Approach Milestones'!F157=""),IF('Prioritized Approach Milestones'!B157=6,"ERROR 2","N/A"),"CORRECT")</f>
        <v>CORRECT</v>
      </c>
    </row>
    <row r="158" spans="1:33">
      <c r="A158" s="85">
        <f>COUNTIFS('Prioritized Approach Milestones'!B158,"1",'Prioritized Approach Milestones'!C158,"yes")</f>
        <v>0</v>
      </c>
      <c r="B158" s="90">
        <f>COUNTIFS('Prioritized Approach Milestones'!B158,"2",'Prioritized Approach Milestones'!C158,"yes")</f>
        <v>0</v>
      </c>
      <c r="C158" s="86">
        <f>COUNTIFS('Prioritized Approach Milestones'!B158,"3",'Prioritized Approach Milestones'!C158,"yes")</f>
        <v>0</v>
      </c>
      <c r="D158" s="87">
        <f>COUNTIFS('Prioritized Approach Milestones'!B158,"4",'Prioritized Approach Milestones'!C158,"yes")</f>
        <v>0</v>
      </c>
      <c r="E158" s="88">
        <f>COUNTIFS('Prioritized Approach Milestones'!B158,"5",'Prioritized Approach Milestones'!C158,"yes")</f>
        <v>0</v>
      </c>
      <c r="F158" s="89">
        <f>COUNTIFS('Prioritized Approach Milestones'!B158,"6",'Prioritized Approach Milestones'!C158,"yes")</f>
        <v>0</v>
      </c>
      <c r="G158" s="274">
        <f t="shared" si="6"/>
        <v>0</v>
      </c>
      <c r="H158" s="172">
        <f>COUNTIFS('Prioritized Approach Milestones'!B158,"1",'Prioritized Approach Milestones'!C158,"N/A")</f>
        <v>0</v>
      </c>
      <c r="I158" s="172">
        <f>COUNTIFS('Prioritized Approach Milestones'!B158,"2",'Prioritized Approach Milestones'!C158,"N/A")</f>
        <v>0</v>
      </c>
      <c r="J158" s="172">
        <f>COUNTIFS('Prioritized Approach Milestones'!B158,"3",'Prioritized Approach Milestones'!C158,"N/A")</f>
        <v>0</v>
      </c>
      <c r="K158" s="172">
        <f>COUNTIFS('Prioritized Approach Milestones'!B158,"4",'Prioritized Approach Milestones'!C158,"N/A")</f>
        <v>0</v>
      </c>
      <c r="L158" s="172">
        <f>COUNTIFS('Prioritized Approach Milestones'!B158,"5",'Prioritized Approach Milestones'!C158,"N/A")</f>
        <v>0</v>
      </c>
      <c r="M158" s="172">
        <f>COUNTIFS('Prioritized Approach Milestones'!B158,"6",'Prioritized Approach Milestones'!C158,"N/A")</f>
        <v>0</v>
      </c>
      <c r="N158" s="260">
        <f t="shared" si="7"/>
        <v>0</v>
      </c>
      <c r="O158" s="279"/>
      <c r="P158" s="75" t="str">
        <f>IF('Prioritized Approach Milestones'!$B158=1,'Prioritized Approach Milestones'!$F158,"")</f>
        <v/>
      </c>
      <c r="Q158" s="75" t="str">
        <f>IF('Prioritized Approach Milestones'!$B158=2,'Prioritized Approach Milestones'!$F158,"")</f>
        <v/>
      </c>
      <c r="R158" s="75" t="str">
        <f>IF('Prioritized Approach Milestones'!$B158=3,'Prioritized Approach Milestones'!$F158,"")</f>
        <v/>
      </c>
      <c r="S158" s="75" t="str">
        <f>IF('Prioritized Approach Milestones'!$B158=4,'Prioritized Approach Milestones'!$F158,"")</f>
        <v/>
      </c>
      <c r="T158" s="75" t="str">
        <f>IF('Prioritized Approach Milestones'!$B158=5,'Prioritized Approach Milestones'!$F158,"")</f>
        <v/>
      </c>
      <c r="U158" s="76" t="str">
        <f>IF('Prioritized Approach Milestones'!$B158=6,'Prioritized Approach Milestones'!$F158,"")</f>
        <v/>
      </c>
      <c r="V158" s="77" t="str">
        <f>IF(AND('Prioritized Approach Milestones'!C158="Yes",'Prioritized Approach Milestones'!F158=""),"CORRECT",IF('Prioritized Approach Milestones'!C158="No","CORRECT",IF('Prioritized Approach Milestones'!B158=1,"ERROR 1","N/A")))</f>
        <v>N/A</v>
      </c>
      <c r="W158" s="77" t="str">
        <f>IF(AND('Prioritized Approach Milestones'!C158="Yes",'Prioritized Approach Milestones'!F158=""),"CORRECT",IF('Prioritized Approach Milestones'!C158="No","CORRECT",IF('Prioritized Approach Milestones'!B158=2,"ERROR 1","N/A")))</f>
        <v>N/A</v>
      </c>
      <c r="X158" s="77" t="str">
        <f>IF(AND('Prioritized Approach Milestones'!C158="Yes",'Prioritized Approach Milestones'!F158=""),"CORRECT",IF('Prioritized Approach Milestones'!C158="No","CORRECT",IF('Prioritized Approach Milestones'!B158=3,"ERROR 1","N/A")))</f>
        <v>N/A</v>
      </c>
      <c r="Y158" s="77" t="str">
        <f>IF(AND('Prioritized Approach Milestones'!C158="Yes",'Prioritized Approach Milestones'!F158=""),"CORRECT",IF('Prioritized Approach Milestones'!C158="No","CORRECT",IF('Prioritized Approach Milestones'!B158=4,"ERROR 1","N/A")))</f>
        <v>N/A</v>
      </c>
      <c r="Z158" s="77" t="str">
        <f>IF(AND('Prioritized Approach Milestones'!C158="Yes",'Prioritized Approach Milestones'!F158=""),"CORRECT",IF('Prioritized Approach Milestones'!C158="No","CORRECT",IF('Prioritized Approach Milestones'!B158=5,"ERROR 1","N/A")))</f>
        <v>N/A</v>
      </c>
      <c r="AA158" s="77" t="str">
        <f>IF(AND('Prioritized Approach Milestones'!C158="Yes",'Prioritized Approach Milestones'!F158=""),"CORRECT",IF('Prioritized Approach Milestones'!C158="No","CORRECT",IF('Prioritized Approach Milestones'!B158=6,"ERROR 1","N/A")))</f>
        <v>N/A</v>
      </c>
      <c r="AB158" s="69" t="str">
        <f>IF(AND('Prioritized Approach Milestones'!C158="No",'Prioritized Approach Milestones'!F158=""),IF('Prioritized Approach Milestones'!B158=1,"ERROR 2","N/A"),"CORRECT")</f>
        <v>CORRECT</v>
      </c>
      <c r="AC158" s="69" t="str">
        <f>IF(AND('Prioritized Approach Milestones'!C158="No",'Prioritized Approach Milestones'!F158=""),IF('Prioritized Approach Milestones'!B158=2,"ERROR 2","N/A"),"CORRECT")</f>
        <v>CORRECT</v>
      </c>
      <c r="AD158" s="69" t="str">
        <f>IF(AND('Prioritized Approach Milestones'!C158="No",'Prioritized Approach Milestones'!F158=""),IF('Prioritized Approach Milestones'!B158=3,"ERROR 2","N/A"),"CORRECT")</f>
        <v>CORRECT</v>
      </c>
      <c r="AE158" s="69" t="str">
        <f>IF(AND('Prioritized Approach Milestones'!C158="No",'Prioritized Approach Milestones'!F158=""),IF('Prioritized Approach Milestones'!B158=4,"ERROR 2","N/A"),"CORRECT")</f>
        <v>CORRECT</v>
      </c>
      <c r="AF158" s="69" t="str">
        <f>IF(AND('Prioritized Approach Milestones'!C158="No",'Prioritized Approach Milestones'!F158=""),IF('Prioritized Approach Milestones'!B158=5,"ERROR 2","N/A"),"CORRECT")</f>
        <v>CORRECT</v>
      </c>
      <c r="AG158" s="78" t="str">
        <f>IF(AND('Prioritized Approach Milestones'!C158="No",'Prioritized Approach Milestones'!F158=""),IF('Prioritized Approach Milestones'!B158=6,"ERROR 2","N/A"),"CORRECT")</f>
        <v>CORRECT</v>
      </c>
    </row>
    <row r="159" spans="1:33">
      <c r="A159" s="85">
        <f>COUNTIFS('Prioritized Approach Milestones'!B159,"1",'Prioritized Approach Milestones'!C159,"yes")</f>
        <v>0</v>
      </c>
      <c r="B159" s="90">
        <f>COUNTIFS('Prioritized Approach Milestones'!B159,"2",'Prioritized Approach Milestones'!C159,"yes")</f>
        <v>0</v>
      </c>
      <c r="C159" s="86">
        <f>COUNTIFS('Prioritized Approach Milestones'!B159,"3",'Prioritized Approach Milestones'!C159,"yes")</f>
        <v>0</v>
      </c>
      <c r="D159" s="87">
        <f>COUNTIFS('Prioritized Approach Milestones'!B159,"4",'Prioritized Approach Milestones'!C159,"yes")</f>
        <v>0</v>
      </c>
      <c r="E159" s="88">
        <f>COUNTIFS('Prioritized Approach Milestones'!B159,"5",'Prioritized Approach Milestones'!C159,"yes")</f>
        <v>0</v>
      </c>
      <c r="F159" s="89">
        <f>COUNTIFS('Prioritized Approach Milestones'!B159,"6",'Prioritized Approach Milestones'!C159,"yes")</f>
        <v>0</v>
      </c>
      <c r="G159" s="274">
        <f t="shared" si="6"/>
        <v>0</v>
      </c>
      <c r="H159" s="172">
        <f>COUNTIFS('Prioritized Approach Milestones'!B159,"1",'Prioritized Approach Milestones'!C159,"N/A")</f>
        <v>0</v>
      </c>
      <c r="I159" s="172">
        <f>COUNTIFS('Prioritized Approach Milestones'!B159,"2",'Prioritized Approach Milestones'!C159,"N/A")</f>
        <v>0</v>
      </c>
      <c r="J159" s="172">
        <f>COUNTIFS('Prioritized Approach Milestones'!B159,"3",'Prioritized Approach Milestones'!C159,"N/A")</f>
        <v>0</v>
      </c>
      <c r="K159" s="172">
        <f>COUNTIFS('Prioritized Approach Milestones'!B159,"4",'Prioritized Approach Milestones'!C159,"N/A")</f>
        <v>0</v>
      </c>
      <c r="L159" s="172">
        <f>COUNTIFS('Prioritized Approach Milestones'!B159,"5",'Prioritized Approach Milestones'!C159,"N/A")</f>
        <v>0</v>
      </c>
      <c r="M159" s="172">
        <f>COUNTIFS('Prioritized Approach Milestones'!B159,"6",'Prioritized Approach Milestones'!C159,"N/A")</f>
        <v>0</v>
      </c>
      <c r="N159" s="260">
        <f t="shared" si="7"/>
        <v>0</v>
      </c>
      <c r="O159" s="279"/>
      <c r="P159" s="75" t="str">
        <f>IF('Prioritized Approach Milestones'!$B159=1,'Prioritized Approach Milestones'!$F159,"")</f>
        <v/>
      </c>
      <c r="Q159" s="75" t="str">
        <f>IF('Prioritized Approach Milestones'!$B159=2,'Prioritized Approach Milestones'!$F159,"")</f>
        <v/>
      </c>
      <c r="R159" s="75" t="str">
        <f>IF('Prioritized Approach Milestones'!$B159=3,'Prioritized Approach Milestones'!$F159,"")</f>
        <v/>
      </c>
      <c r="S159" s="75" t="str">
        <f>IF('Prioritized Approach Milestones'!$B159=4,'Prioritized Approach Milestones'!$F159,"")</f>
        <v/>
      </c>
      <c r="T159" s="75">
        <f>IF('Prioritized Approach Milestones'!$B159=5,'Prioritized Approach Milestones'!$F159,"")</f>
        <v>0</v>
      </c>
      <c r="U159" s="76" t="str">
        <f>IF('Prioritized Approach Milestones'!$B159=6,'Prioritized Approach Milestones'!$F159,"")</f>
        <v/>
      </c>
      <c r="V159" s="77" t="str">
        <f>IF(AND('Prioritized Approach Milestones'!C159="Yes",'Prioritized Approach Milestones'!F159=""),"CORRECT",IF('Prioritized Approach Milestones'!C159="No","CORRECT",IF('Prioritized Approach Milestones'!B159=1,"ERROR 1","N/A")))</f>
        <v>N/A</v>
      </c>
      <c r="W159" s="77" t="str">
        <f>IF(AND('Prioritized Approach Milestones'!C159="Yes",'Prioritized Approach Milestones'!F159=""),"CORRECT",IF('Prioritized Approach Milestones'!C159="No","CORRECT",IF('Prioritized Approach Milestones'!B159=2,"ERROR 1","N/A")))</f>
        <v>N/A</v>
      </c>
      <c r="X159" s="77" t="str">
        <f>IF(AND('Prioritized Approach Milestones'!C159="Yes",'Prioritized Approach Milestones'!F159=""),"CORRECT",IF('Prioritized Approach Milestones'!C159="No","CORRECT",IF('Prioritized Approach Milestones'!B159=3,"ERROR 1","N/A")))</f>
        <v>N/A</v>
      </c>
      <c r="Y159" s="77" t="str">
        <f>IF(AND('Prioritized Approach Milestones'!C159="Yes",'Prioritized Approach Milestones'!F159=""),"CORRECT",IF('Prioritized Approach Milestones'!C159="No","CORRECT",IF('Prioritized Approach Milestones'!B159=4,"ERROR 1","N/A")))</f>
        <v>N/A</v>
      </c>
      <c r="Z159" s="77" t="str">
        <f>IF(AND('Prioritized Approach Milestones'!C159="Yes",'Prioritized Approach Milestones'!F159=""),"CORRECT",IF('Prioritized Approach Milestones'!C159="No","CORRECT",IF('Prioritized Approach Milestones'!B159=5,"ERROR 1","N/A")))</f>
        <v>ERROR 1</v>
      </c>
      <c r="AA159" s="77" t="str">
        <f>IF(AND('Prioritized Approach Milestones'!C159="Yes",'Prioritized Approach Milestones'!F159=""),"CORRECT",IF('Prioritized Approach Milestones'!C159="No","CORRECT",IF('Prioritized Approach Milestones'!B159=6,"ERROR 1","N/A")))</f>
        <v>N/A</v>
      </c>
      <c r="AB159" s="69" t="str">
        <f>IF(AND('Prioritized Approach Milestones'!C159="No",'Prioritized Approach Milestones'!F159=""),IF('Prioritized Approach Milestones'!B159=1,"ERROR 2","N/A"),"CORRECT")</f>
        <v>CORRECT</v>
      </c>
      <c r="AC159" s="69" t="str">
        <f>IF(AND('Prioritized Approach Milestones'!C159="No",'Prioritized Approach Milestones'!F159=""),IF('Prioritized Approach Milestones'!B159=2,"ERROR 2","N/A"),"CORRECT")</f>
        <v>CORRECT</v>
      </c>
      <c r="AD159" s="69" t="str">
        <f>IF(AND('Prioritized Approach Milestones'!C159="No",'Prioritized Approach Milestones'!F159=""),IF('Prioritized Approach Milestones'!B159=3,"ERROR 2","N/A"),"CORRECT")</f>
        <v>CORRECT</v>
      </c>
      <c r="AE159" s="69" t="str">
        <f>IF(AND('Prioritized Approach Milestones'!C159="No",'Prioritized Approach Milestones'!F159=""),IF('Prioritized Approach Milestones'!B159=4,"ERROR 2","N/A"),"CORRECT")</f>
        <v>CORRECT</v>
      </c>
      <c r="AF159" s="69" t="str">
        <f>IF(AND('Prioritized Approach Milestones'!C159="No",'Prioritized Approach Milestones'!F159=""),IF('Prioritized Approach Milestones'!B159=5,"ERROR 2","N/A"),"CORRECT")</f>
        <v>CORRECT</v>
      </c>
      <c r="AG159" s="78" t="str">
        <f>IF(AND('Prioritized Approach Milestones'!C159="No",'Prioritized Approach Milestones'!F159=""),IF('Prioritized Approach Milestones'!B159=6,"ERROR 2","N/A"),"CORRECT")</f>
        <v>CORRECT</v>
      </c>
    </row>
    <row r="160" spans="1:33">
      <c r="A160" s="85">
        <f>COUNTIFS('Prioritized Approach Milestones'!B160,"1",'Prioritized Approach Milestones'!C160,"yes")</f>
        <v>0</v>
      </c>
      <c r="B160" s="90">
        <f>COUNTIFS('Prioritized Approach Milestones'!B160,"2",'Prioritized Approach Milestones'!C160,"yes")</f>
        <v>0</v>
      </c>
      <c r="C160" s="86">
        <f>COUNTIFS('Prioritized Approach Milestones'!B160,"3",'Prioritized Approach Milestones'!C160,"yes")</f>
        <v>0</v>
      </c>
      <c r="D160" s="87">
        <f>COUNTIFS('Prioritized Approach Milestones'!B160,"4",'Prioritized Approach Milestones'!C160,"yes")</f>
        <v>0</v>
      </c>
      <c r="E160" s="88">
        <f>COUNTIFS('Prioritized Approach Milestones'!B160,"5",'Prioritized Approach Milestones'!C160,"yes")</f>
        <v>0</v>
      </c>
      <c r="F160" s="89">
        <f>COUNTIFS('Prioritized Approach Milestones'!B160,"6",'Prioritized Approach Milestones'!C160,"yes")</f>
        <v>0</v>
      </c>
      <c r="G160" s="274">
        <f t="shared" si="6"/>
        <v>0</v>
      </c>
      <c r="H160" s="172">
        <f>COUNTIFS('Prioritized Approach Milestones'!B160,"1",'Prioritized Approach Milestones'!C160,"N/A")</f>
        <v>0</v>
      </c>
      <c r="I160" s="172">
        <f>COUNTIFS('Prioritized Approach Milestones'!B160,"2",'Prioritized Approach Milestones'!C160,"N/A")</f>
        <v>0</v>
      </c>
      <c r="J160" s="172">
        <f>COUNTIFS('Prioritized Approach Milestones'!B160,"3",'Prioritized Approach Milestones'!C160,"N/A")</f>
        <v>0</v>
      </c>
      <c r="K160" s="172">
        <f>COUNTIFS('Prioritized Approach Milestones'!B160,"4",'Prioritized Approach Milestones'!C160,"N/A")</f>
        <v>0</v>
      </c>
      <c r="L160" s="172">
        <f>COUNTIFS('Prioritized Approach Milestones'!B160,"5",'Prioritized Approach Milestones'!C160,"N/A")</f>
        <v>0</v>
      </c>
      <c r="M160" s="172">
        <f>COUNTIFS('Prioritized Approach Milestones'!B160,"6",'Prioritized Approach Milestones'!C160,"N/A")</f>
        <v>0</v>
      </c>
      <c r="N160" s="260">
        <f t="shared" si="7"/>
        <v>0</v>
      </c>
      <c r="O160" s="279"/>
      <c r="P160" s="75" t="str">
        <f>IF('Prioritized Approach Milestones'!$B160=1,'Prioritized Approach Milestones'!$F160,"")</f>
        <v/>
      </c>
      <c r="Q160" s="75" t="str">
        <f>IF('Prioritized Approach Milestones'!$B160=2,'Prioritized Approach Milestones'!$F160,"")</f>
        <v/>
      </c>
      <c r="R160" s="75" t="str">
        <f>IF('Prioritized Approach Milestones'!$B160=3,'Prioritized Approach Milestones'!$F160,"")</f>
        <v/>
      </c>
      <c r="S160" s="75" t="str">
        <f>IF('Prioritized Approach Milestones'!$B160=4,'Prioritized Approach Milestones'!$F160,"")</f>
        <v/>
      </c>
      <c r="T160" s="75">
        <f>IF('Prioritized Approach Milestones'!$B160=5,'Prioritized Approach Milestones'!$F160,"")</f>
        <v>0</v>
      </c>
      <c r="U160" s="76" t="str">
        <f>IF('Prioritized Approach Milestones'!$B160=6,'Prioritized Approach Milestones'!$F160,"")</f>
        <v/>
      </c>
      <c r="V160" s="77" t="str">
        <f>IF(AND('Prioritized Approach Milestones'!C160="Yes",'Prioritized Approach Milestones'!F160=""),"CORRECT",IF('Prioritized Approach Milestones'!C160="No","CORRECT",IF('Prioritized Approach Milestones'!B160=1,"ERROR 1","N/A")))</f>
        <v>N/A</v>
      </c>
      <c r="W160" s="77" t="str">
        <f>IF(AND('Prioritized Approach Milestones'!C160="Yes",'Prioritized Approach Milestones'!F160=""),"CORRECT",IF('Prioritized Approach Milestones'!C160="No","CORRECT",IF('Prioritized Approach Milestones'!B160=2,"ERROR 1","N/A")))</f>
        <v>N/A</v>
      </c>
      <c r="X160" s="77" t="str">
        <f>IF(AND('Prioritized Approach Milestones'!C160="Yes",'Prioritized Approach Milestones'!F160=""),"CORRECT",IF('Prioritized Approach Milestones'!C160="No","CORRECT",IF('Prioritized Approach Milestones'!B160=3,"ERROR 1","N/A")))</f>
        <v>N/A</v>
      </c>
      <c r="Y160" s="77" t="str">
        <f>IF(AND('Prioritized Approach Milestones'!C160="Yes",'Prioritized Approach Milestones'!F160=""),"CORRECT",IF('Prioritized Approach Milestones'!C160="No","CORRECT",IF('Prioritized Approach Milestones'!B160=4,"ERROR 1","N/A")))</f>
        <v>N/A</v>
      </c>
      <c r="Z160" s="77" t="str">
        <f>IF(AND('Prioritized Approach Milestones'!C160="Yes",'Prioritized Approach Milestones'!F160=""),"CORRECT",IF('Prioritized Approach Milestones'!C160="No","CORRECT",IF('Prioritized Approach Milestones'!B160=5,"ERROR 1","N/A")))</f>
        <v>ERROR 1</v>
      </c>
      <c r="AA160" s="77" t="str">
        <f>IF(AND('Prioritized Approach Milestones'!C160="Yes",'Prioritized Approach Milestones'!F160=""),"CORRECT",IF('Prioritized Approach Milestones'!C160="No","CORRECT",IF('Prioritized Approach Milestones'!B160=6,"ERROR 1","N/A")))</f>
        <v>N/A</v>
      </c>
      <c r="AB160" s="69" t="str">
        <f>IF(AND('Prioritized Approach Milestones'!C160="No",'Prioritized Approach Milestones'!F160=""),IF('Prioritized Approach Milestones'!B160=1,"ERROR 2","N/A"),"CORRECT")</f>
        <v>CORRECT</v>
      </c>
      <c r="AC160" s="69" t="str">
        <f>IF(AND('Prioritized Approach Milestones'!C160="No",'Prioritized Approach Milestones'!F160=""),IF('Prioritized Approach Milestones'!B160=2,"ERROR 2","N/A"),"CORRECT")</f>
        <v>CORRECT</v>
      </c>
      <c r="AD160" s="69" t="str">
        <f>IF(AND('Prioritized Approach Milestones'!C160="No",'Prioritized Approach Milestones'!F160=""),IF('Prioritized Approach Milestones'!B160=3,"ERROR 2","N/A"),"CORRECT")</f>
        <v>CORRECT</v>
      </c>
      <c r="AE160" s="69" t="str">
        <f>IF(AND('Prioritized Approach Milestones'!C160="No",'Prioritized Approach Milestones'!F160=""),IF('Prioritized Approach Milestones'!B160=4,"ERROR 2","N/A"),"CORRECT")</f>
        <v>CORRECT</v>
      </c>
      <c r="AF160" s="69" t="str">
        <f>IF(AND('Prioritized Approach Milestones'!C160="No",'Prioritized Approach Milestones'!F160=""),IF('Prioritized Approach Milestones'!B160=5,"ERROR 2","N/A"),"CORRECT")</f>
        <v>CORRECT</v>
      </c>
      <c r="AG160" s="78" t="str">
        <f>IF(AND('Prioritized Approach Milestones'!C160="No",'Prioritized Approach Milestones'!F160=""),IF('Prioritized Approach Milestones'!B160=6,"ERROR 2","N/A"),"CORRECT")</f>
        <v>CORRECT</v>
      </c>
    </row>
    <row r="161" spans="1:33">
      <c r="A161" s="85">
        <f>COUNTIFS('Prioritized Approach Milestones'!B161,"1",'Prioritized Approach Milestones'!C161,"yes")</f>
        <v>0</v>
      </c>
      <c r="B161" s="90">
        <f>COUNTIFS('Prioritized Approach Milestones'!B161,"2",'Prioritized Approach Milestones'!C161,"yes")</f>
        <v>0</v>
      </c>
      <c r="C161" s="86">
        <f>COUNTIFS('Prioritized Approach Milestones'!B161,"3",'Prioritized Approach Milestones'!C161,"yes")</f>
        <v>0</v>
      </c>
      <c r="D161" s="87">
        <f>COUNTIFS('Prioritized Approach Milestones'!B161,"4",'Prioritized Approach Milestones'!C161,"yes")</f>
        <v>0</v>
      </c>
      <c r="E161" s="88">
        <f>COUNTIFS('Prioritized Approach Milestones'!B161,"5",'Prioritized Approach Milestones'!C161,"yes")</f>
        <v>0</v>
      </c>
      <c r="F161" s="89">
        <f>COUNTIFS('Prioritized Approach Milestones'!B161,"6",'Prioritized Approach Milestones'!C161,"yes")</f>
        <v>0</v>
      </c>
      <c r="G161" s="274">
        <f t="shared" si="6"/>
        <v>0</v>
      </c>
      <c r="H161" s="172">
        <f>COUNTIFS('Prioritized Approach Milestones'!B161,"1",'Prioritized Approach Milestones'!C161,"N/A")</f>
        <v>0</v>
      </c>
      <c r="I161" s="172">
        <f>COUNTIFS('Prioritized Approach Milestones'!B161,"2",'Prioritized Approach Milestones'!C161,"N/A")</f>
        <v>0</v>
      </c>
      <c r="J161" s="172">
        <f>COUNTIFS('Prioritized Approach Milestones'!B161,"3",'Prioritized Approach Milestones'!C161,"N/A")</f>
        <v>0</v>
      </c>
      <c r="K161" s="172">
        <f>COUNTIFS('Prioritized Approach Milestones'!B161,"4",'Prioritized Approach Milestones'!C161,"N/A")</f>
        <v>0</v>
      </c>
      <c r="L161" s="172">
        <f>COUNTIFS('Prioritized Approach Milestones'!B161,"5",'Prioritized Approach Milestones'!C161,"N/A")</f>
        <v>0</v>
      </c>
      <c r="M161" s="172">
        <f>COUNTIFS('Prioritized Approach Milestones'!B161,"6",'Prioritized Approach Milestones'!C161,"N/A")</f>
        <v>0</v>
      </c>
      <c r="N161" s="260">
        <f t="shared" si="7"/>
        <v>0</v>
      </c>
      <c r="O161" s="279"/>
      <c r="P161" s="75" t="str">
        <f>IF('Prioritized Approach Milestones'!$B161=1,'Prioritized Approach Milestones'!$F161,"")</f>
        <v/>
      </c>
      <c r="Q161" s="75" t="str">
        <f>IF('Prioritized Approach Milestones'!$B161=2,'Prioritized Approach Milestones'!$F161,"")</f>
        <v/>
      </c>
      <c r="R161" s="75" t="str">
        <f>IF('Prioritized Approach Milestones'!$B161=3,'Prioritized Approach Milestones'!$F161,"")</f>
        <v/>
      </c>
      <c r="S161" s="75" t="str">
        <f>IF('Prioritized Approach Milestones'!$B161=4,'Prioritized Approach Milestones'!$F161,"")</f>
        <v/>
      </c>
      <c r="T161" s="75">
        <f>IF('Prioritized Approach Milestones'!$B161=5,'Prioritized Approach Milestones'!$F161,"")</f>
        <v>0</v>
      </c>
      <c r="U161" s="76" t="str">
        <f>IF('Prioritized Approach Milestones'!$B161=6,'Prioritized Approach Milestones'!$F161,"")</f>
        <v/>
      </c>
      <c r="V161" s="77" t="str">
        <f>IF(AND('Prioritized Approach Milestones'!C161="Yes",'Prioritized Approach Milestones'!F161=""),"CORRECT",IF('Prioritized Approach Milestones'!C161="No","CORRECT",IF('Prioritized Approach Milestones'!B161=1,"ERROR 1","N/A")))</f>
        <v>N/A</v>
      </c>
      <c r="W161" s="77" t="str">
        <f>IF(AND('Prioritized Approach Milestones'!C161="Yes",'Prioritized Approach Milestones'!F161=""),"CORRECT",IF('Prioritized Approach Milestones'!C161="No","CORRECT",IF('Prioritized Approach Milestones'!B161=2,"ERROR 1","N/A")))</f>
        <v>N/A</v>
      </c>
      <c r="X161" s="77" t="str">
        <f>IF(AND('Prioritized Approach Milestones'!C161="Yes",'Prioritized Approach Milestones'!F161=""),"CORRECT",IF('Prioritized Approach Milestones'!C161="No","CORRECT",IF('Prioritized Approach Milestones'!B161=3,"ERROR 1","N/A")))</f>
        <v>N/A</v>
      </c>
      <c r="Y161" s="77" t="str">
        <f>IF(AND('Prioritized Approach Milestones'!C161="Yes",'Prioritized Approach Milestones'!F161=""),"CORRECT",IF('Prioritized Approach Milestones'!C161="No","CORRECT",IF('Prioritized Approach Milestones'!B161=4,"ERROR 1","N/A")))</f>
        <v>N/A</v>
      </c>
      <c r="Z161" s="77" t="str">
        <f>IF(AND('Prioritized Approach Milestones'!C161="Yes",'Prioritized Approach Milestones'!F161=""),"CORRECT",IF('Prioritized Approach Milestones'!C161="No","CORRECT",IF('Prioritized Approach Milestones'!B161=5,"ERROR 1","N/A")))</f>
        <v>ERROR 1</v>
      </c>
      <c r="AA161" s="77" t="str">
        <f>IF(AND('Prioritized Approach Milestones'!C161="Yes",'Prioritized Approach Milestones'!F161=""),"CORRECT",IF('Prioritized Approach Milestones'!C161="No","CORRECT",IF('Prioritized Approach Milestones'!B161=6,"ERROR 1","N/A")))</f>
        <v>N/A</v>
      </c>
      <c r="AB161" s="69" t="str">
        <f>IF(AND('Prioritized Approach Milestones'!C161="No",'Prioritized Approach Milestones'!F161=""),IF('Prioritized Approach Milestones'!B161=1,"ERROR 2","N/A"),"CORRECT")</f>
        <v>CORRECT</v>
      </c>
      <c r="AC161" s="69" t="str">
        <f>IF(AND('Prioritized Approach Milestones'!C161="No",'Prioritized Approach Milestones'!F161=""),IF('Prioritized Approach Milestones'!B161=2,"ERROR 2","N/A"),"CORRECT")</f>
        <v>CORRECT</v>
      </c>
      <c r="AD161" s="69" t="str">
        <f>IF(AND('Prioritized Approach Milestones'!C161="No",'Prioritized Approach Milestones'!F161=""),IF('Prioritized Approach Milestones'!B161=3,"ERROR 2","N/A"),"CORRECT")</f>
        <v>CORRECT</v>
      </c>
      <c r="AE161" s="69" t="str">
        <f>IF(AND('Prioritized Approach Milestones'!C161="No",'Prioritized Approach Milestones'!F161=""),IF('Prioritized Approach Milestones'!B161=4,"ERROR 2","N/A"),"CORRECT")</f>
        <v>CORRECT</v>
      </c>
      <c r="AF161" s="69" t="str">
        <f>IF(AND('Prioritized Approach Milestones'!C161="No",'Prioritized Approach Milestones'!F161=""),IF('Prioritized Approach Milestones'!B161=5,"ERROR 2","N/A"),"CORRECT")</f>
        <v>CORRECT</v>
      </c>
      <c r="AG161" s="78" t="str">
        <f>IF(AND('Prioritized Approach Milestones'!C161="No",'Prioritized Approach Milestones'!F161=""),IF('Prioritized Approach Milestones'!B161=6,"ERROR 2","N/A"),"CORRECT")</f>
        <v>CORRECT</v>
      </c>
    </row>
    <row r="162" spans="1:33">
      <c r="A162" s="85">
        <f>COUNTIFS('Prioritized Approach Milestones'!B162,"1",'Prioritized Approach Milestones'!C162,"yes")</f>
        <v>0</v>
      </c>
      <c r="B162" s="90">
        <f>COUNTIFS('Prioritized Approach Milestones'!B162,"2",'Prioritized Approach Milestones'!C162,"yes")</f>
        <v>0</v>
      </c>
      <c r="C162" s="86">
        <f>COUNTIFS('Prioritized Approach Milestones'!B162,"3",'Prioritized Approach Milestones'!C162,"yes")</f>
        <v>0</v>
      </c>
      <c r="D162" s="87">
        <f>COUNTIFS('Prioritized Approach Milestones'!B162,"4",'Prioritized Approach Milestones'!C162,"yes")</f>
        <v>0</v>
      </c>
      <c r="E162" s="88">
        <f>COUNTIFS('Prioritized Approach Milestones'!B162,"5",'Prioritized Approach Milestones'!C162,"yes")</f>
        <v>0</v>
      </c>
      <c r="F162" s="89">
        <f>COUNTIFS('Prioritized Approach Milestones'!B162,"6",'Prioritized Approach Milestones'!C162,"yes")</f>
        <v>0</v>
      </c>
      <c r="G162" s="274">
        <f t="shared" si="6"/>
        <v>0</v>
      </c>
      <c r="H162" s="172">
        <f>COUNTIFS('Prioritized Approach Milestones'!B162,"1",'Prioritized Approach Milestones'!C162,"N/A")</f>
        <v>0</v>
      </c>
      <c r="I162" s="172">
        <f>COUNTIFS('Prioritized Approach Milestones'!B162,"2",'Prioritized Approach Milestones'!C162,"N/A")</f>
        <v>0</v>
      </c>
      <c r="J162" s="172">
        <f>COUNTIFS('Prioritized Approach Milestones'!B162,"3",'Prioritized Approach Milestones'!C162,"N/A")</f>
        <v>0</v>
      </c>
      <c r="K162" s="172">
        <f>COUNTIFS('Prioritized Approach Milestones'!B162,"4",'Prioritized Approach Milestones'!C162,"N/A")</f>
        <v>0</v>
      </c>
      <c r="L162" s="172">
        <f>COUNTIFS('Prioritized Approach Milestones'!B162,"5",'Prioritized Approach Milestones'!C162,"N/A")</f>
        <v>0</v>
      </c>
      <c r="M162" s="172">
        <f>COUNTIFS('Prioritized Approach Milestones'!B162,"6",'Prioritized Approach Milestones'!C162,"N/A")</f>
        <v>0</v>
      </c>
      <c r="N162" s="260">
        <f t="shared" si="7"/>
        <v>0</v>
      </c>
      <c r="O162" s="279"/>
      <c r="P162" s="75" t="str">
        <f>IF('Prioritized Approach Milestones'!$B162=1,'Prioritized Approach Milestones'!$F162,"")</f>
        <v/>
      </c>
      <c r="Q162" s="75" t="str">
        <f>IF('Prioritized Approach Milestones'!$B162=2,'Prioritized Approach Milestones'!$F162,"")</f>
        <v/>
      </c>
      <c r="R162" s="75" t="str">
        <f>IF('Prioritized Approach Milestones'!$B162=3,'Prioritized Approach Milestones'!$F162,"")</f>
        <v/>
      </c>
      <c r="S162" s="75" t="str">
        <f>IF('Prioritized Approach Milestones'!$B162=4,'Prioritized Approach Milestones'!$F162,"")</f>
        <v/>
      </c>
      <c r="T162" s="75" t="str">
        <f>IF('Prioritized Approach Milestones'!$B162=5,'Prioritized Approach Milestones'!$F162,"")</f>
        <v/>
      </c>
      <c r="U162" s="76" t="str">
        <f>IF('Prioritized Approach Milestones'!$B162=6,'Prioritized Approach Milestones'!$F162,"")</f>
        <v/>
      </c>
      <c r="V162" s="77" t="str">
        <f>IF(AND('Prioritized Approach Milestones'!C162="Yes",'Prioritized Approach Milestones'!F162=""),"CORRECT",IF('Prioritized Approach Milestones'!C162="No","CORRECT",IF('Prioritized Approach Milestones'!B162=1,"ERROR 1","N/A")))</f>
        <v>N/A</v>
      </c>
      <c r="W162" s="77" t="str">
        <f>IF(AND('Prioritized Approach Milestones'!C162="Yes",'Prioritized Approach Milestones'!F162=""),"CORRECT",IF('Prioritized Approach Milestones'!C162="No","CORRECT",IF('Prioritized Approach Milestones'!B162=2,"ERROR 1","N/A")))</f>
        <v>N/A</v>
      </c>
      <c r="X162" s="77" t="str">
        <f>IF(AND('Prioritized Approach Milestones'!C162="Yes",'Prioritized Approach Milestones'!F162=""),"CORRECT",IF('Prioritized Approach Milestones'!C162="No","CORRECT",IF('Prioritized Approach Milestones'!B162=3,"ERROR 1","N/A")))</f>
        <v>N/A</v>
      </c>
      <c r="Y162" s="77" t="str">
        <f>IF(AND('Prioritized Approach Milestones'!C162="Yes",'Prioritized Approach Milestones'!F162=""),"CORRECT",IF('Prioritized Approach Milestones'!C162="No","CORRECT",IF('Prioritized Approach Milestones'!B162=4,"ERROR 1","N/A")))</f>
        <v>N/A</v>
      </c>
      <c r="Z162" s="77" t="str">
        <f>IF(AND('Prioritized Approach Milestones'!C162="Yes",'Prioritized Approach Milestones'!F162=""),"CORRECT",IF('Prioritized Approach Milestones'!C162="No","CORRECT",IF('Prioritized Approach Milestones'!B162=5,"ERROR 1","N/A")))</f>
        <v>N/A</v>
      </c>
      <c r="AA162" s="77" t="str">
        <f>IF(AND('Prioritized Approach Milestones'!C162="Yes",'Prioritized Approach Milestones'!F162=""),"CORRECT",IF('Prioritized Approach Milestones'!C162="No","CORRECT",IF('Prioritized Approach Milestones'!B162=6,"ERROR 1","N/A")))</f>
        <v>N/A</v>
      </c>
      <c r="AB162" s="69" t="str">
        <f>IF(AND('Prioritized Approach Milestones'!C162="No",'Prioritized Approach Milestones'!F162=""),IF('Prioritized Approach Milestones'!B162=1,"ERROR 2","N/A"),"CORRECT")</f>
        <v>CORRECT</v>
      </c>
      <c r="AC162" s="69" t="str">
        <f>IF(AND('Prioritized Approach Milestones'!C162="No",'Prioritized Approach Milestones'!F162=""),IF('Prioritized Approach Milestones'!B162=2,"ERROR 2","N/A"),"CORRECT")</f>
        <v>CORRECT</v>
      </c>
      <c r="AD162" s="69" t="str">
        <f>IF(AND('Prioritized Approach Milestones'!C162="No",'Prioritized Approach Milestones'!F162=""),IF('Prioritized Approach Milestones'!B162=3,"ERROR 2","N/A"),"CORRECT")</f>
        <v>CORRECT</v>
      </c>
      <c r="AE162" s="69" t="str">
        <f>IF(AND('Prioritized Approach Milestones'!C162="No",'Prioritized Approach Milestones'!F162=""),IF('Prioritized Approach Milestones'!B162=4,"ERROR 2","N/A"),"CORRECT")</f>
        <v>CORRECT</v>
      </c>
      <c r="AF162" s="69" t="str">
        <f>IF(AND('Prioritized Approach Milestones'!C162="No",'Prioritized Approach Milestones'!F162=""),IF('Prioritized Approach Milestones'!B162=5,"ERROR 2","N/A"),"CORRECT")</f>
        <v>CORRECT</v>
      </c>
      <c r="AG162" s="78" t="str">
        <f>IF(AND('Prioritized Approach Milestones'!C162="No",'Prioritized Approach Milestones'!F162=""),IF('Prioritized Approach Milestones'!B162=6,"ERROR 2","N/A"),"CORRECT")</f>
        <v>CORRECT</v>
      </c>
    </row>
    <row r="163" spans="1:33">
      <c r="A163" s="85">
        <f>COUNTIFS('Prioritized Approach Milestones'!B163,"1",'Prioritized Approach Milestones'!C163,"yes")</f>
        <v>0</v>
      </c>
      <c r="B163" s="90">
        <f>COUNTIFS('Prioritized Approach Milestones'!B163,"2",'Prioritized Approach Milestones'!C163,"yes")</f>
        <v>0</v>
      </c>
      <c r="C163" s="86">
        <f>COUNTIFS('Prioritized Approach Milestones'!B163,"3",'Prioritized Approach Milestones'!C163,"yes")</f>
        <v>0</v>
      </c>
      <c r="D163" s="87">
        <f>COUNTIFS('Prioritized Approach Milestones'!B163,"4",'Prioritized Approach Milestones'!C163,"yes")</f>
        <v>0</v>
      </c>
      <c r="E163" s="88">
        <f>COUNTIFS('Prioritized Approach Milestones'!B163,"5",'Prioritized Approach Milestones'!C163,"yes")</f>
        <v>0</v>
      </c>
      <c r="F163" s="89">
        <f>COUNTIFS('Prioritized Approach Milestones'!B163,"6",'Prioritized Approach Milestones'!C163,"yes")</f>
        <v>0</v>
      </c>
      <c r="G163" s="274">
        <f t="shared" si="6"/>
        <v>0</v>
      </c>
      <c r="H163" s="172">
        <f>COUNTIFS('Prioritized Approach Milestones'!B163,"1",'Prioritized Approach Milestones'!C163,"N/A")</f>
        <v>0</v>
      </c>
      <c r="I163" s="172">
        <f>COUNTIFS('Prioritized Approach Milestones'!B163,"2",'Prioritized Approach Milestones'!C163,"N/A")</f>
        <v>0</v>
      </c>
      <c r="J163" s="172">
        <f>COUNTIFS('Prioritized Approach Milestones'!B163,"3",'Prioritized Approach Milestones'!C163,"N/A")</f>
        <v>0</v>
      </c>
      <c r="K163" s="172">
        <f>COUNTIFS('Prioritized Approach Milestones'!B163,"4",'Prioritized Approach Milestones'!C163,"N/A")</f>
        <v>0</v>
      </c>
      <c r="L163" s="172">
        <f>COUNTIFS('Prioritized Approach Milestones'!B163,"5",'Prioritized Approach Milestones'!C163,"N/A")</f>
        <v>0</v>
      </c>
      <c r="M163" s="172">
        <f>COUNTIFS('Prioritized Approach Milestones'!B163,"6",'Prioritized Approach Milestones'!C163,"N/A")</f>
        <v>0</v>
      </c>
      <c r="N163" s="260">
        <f t="shared" si="7"/>
        <v>0</v>
      </c>
      <c r="O163" s="279"/>
      <c r="P163" s="75" t="str">
        <f>IF('Prioritized Approach Milestones'!$B163=1,'Prioritized Approach Milestones'!$F163,"")</f>
        <v/>
      </c>
      <c r="Q163" s="75" t="str">
        <f>IF('Prioritized Approach Milestones'!$B163=2,'Prioritized Approach Milestones'!$F163,"")</f>
        <v/>
      </c>
      <c r="R163" s="75" t="str">
        <f>IF('Prioritized Approach Milestones'!$B163=3,'Prioritized Approach Milestones'!$F163,"")</f>
        <v/>
      </c>
      <c r="S163" s="75" t="str">
        <f>IF('Prioritized Approach Milestones'!$B163=4,'Prioritized Approach Milestones'!$F163,"")</f>
        <v/>
      </c>
      <c r="T163" s="75">
        <f>IF('Prioritized Approach Milestones'!$B163=5,'Prioritized Approach Milestones'!$F163,"")</f>
        <v>0</v>
      </c>
      <c r="U163" s="76" t="str">
        <f>IF('Prioritized Approach Milestones'!$B163=6,'Prioritized Approach Milestones'!$F163,"")</f>
        <v/>
      </c>
      <c r="V163" s="77" t="str">
        <f>IF(AND('Prioritized Approach Milestones'!C163="Yes",'Prioritized Approach Milestones'!F163=""),"CORRECT",IF('Prioritized Approach Milestones'!C163="No","CORRECT",IF('Prioritized Approach Milestones'!B163=1,"ERROR 1","N/A")))</f>
        <v>N/A</v>
      </c>
      <c r="W163" s="77" t="str">
        <f>IF(AND('Prioritized Approach Milestones'!C163="Yes",'Prioritized Approach Milestones'!F163=""),"CORRECT",IF('Prioritized Approach Milestones'!C163="No","CORRECT",IF('Prioritized Approach Milestones'!B163=2,"ERROR 1","N/A")))</f>
        <v>N/A</v>
      </c>
      <c r="X163" s="77" t="str">
        <f>IF(AND('Prioritized Approach Milestones'!C163="Yes",'Prioritized Approach Milestones'!F163=""),"CORRECT",IF('Prioritized Approach Milestones'!C163="No","CORRECT",IF('Prioritized Approach Milestones'!B163=3,"ERROR 1","N/A")))</f>
        <v>N/A</v>
      </c>
      <c r="Y163" s="77" t="str">
        <f>IF(AND('Prioritized Approach Milestones'!C163="Yes",'Prioritized Approach Milestones'!F163=""),"CORRECT",IF('Prioritized Approach Milestones'!C163="No","CORRECT",IF('Prioritized Approach Milestones'!B163=4,"ERROR 1","N/A")))</f>
        <v>N/A</v>
      </c>
      <c r="Z163" s="77" t="str">
        <f>IF(AND('Prioritized Approach Milestones'!C163="Yes",'Prioritized Approach Milestones'!F163=""),"CORRECT",IF('Prioritized Approach Milestones'!C163="No","CORRECT",IF('Prioritized Approach Milestones'!B163=5,"ERROR 1","N/A")))</f>
        <v>ERROR 1</v>
      </c>
      <c r="AA163" s="77" t="str">
        <f>IF(AND('Prioritized Approach Milestones'!C163="Yes",'Prioritized Approach Milestones'!F163=""),"CORRECT",IF('Prioritized Approach Milestones'!C163="No","CORRECT",IF('Prioritized Approach Milestones'!B163=6,"ERROR 1","N/A")))</f>
        <v>N/A</v>
      </c>
      <c r="AB163" s="69" t="str">
        <f>IF(AND('Prioritized Approach Milestones'!C163="No",'Prioritized Approach Milestones'!F163=""),IF('Prioritized Approach Milestones'!B163=1,"ERROR 2","N/A"),"CORRECT")</f>
        <v>CORRECT</v>
      </c>
      <c r="AC163" s="69" t="str">
        <f>IF(AND('Prioritized Approach Milestones'!C163="No",'Prioritized Approach Milestones'!F163=""),IF('Prioritized Approach Milestones'!B163=2,"ERROR 2","N/A"),"CORRECT")</f>
        <v>CORRECT</v>
      </c>
      <c r="AD163" s="69" t="str">
        <f>IF(AND('Prioritized Approach Milestones'!C163="No",'Prioritized Approach Milestones'!F163=""),IF('Prioritized Approach Milestones'!B163=3,"ERROR 2","N/A"),"CORRECT")</f>
        <v>CORRECT</v>
      </c>
      <c r="AE163" s="69" t="str">
        <f>IF(AND('Prioritized Approach Milestones'!C163="No",'Prioritized Approach Milestones'!F163=""),IF('Prioritized Approach Milestones'!B163=4,"ERROR 2","N/A"),"CORRECT")</f>
        <v>CORRECT</v>
      </c>
      <c r="AF163" s="69" t="str">
        <f>IF(AND('Prioritized Approach Milestones'!C163="No",'Prioritized Approach Milestones'!F163=""),IF('Prioritized Approach Milestones'!B163=5,"ERROR 2","N/A"),"CORRECT")</f>
        <v>CORRECT</v>
      </c>
      <c r="AG163" s="78" t="str">
        <f>IF(AND('Prioritized Approach Milestones'!C163="No",'Prioritized Approach Milestones'!F163=""),IF('Prioritized Approach Milestones'!B163=6,"ERROR 2","N/A"),"CORRECT")</f>
        <v>CORRECT</v>
      </c>
    </row>
    <row r="164" spans="1:33">
      <c r="A164" s="85">
        <f>COUNTIFS('Prioritized Approach Milestones'!B164,"1",'Prioritized Approach Milestones'!C164,"yes")</f>
        <v>0</v>
      </c>
      <c r="B164" s="90">
        <f>COUNTIFS('Prioritized Approach Milestones'!B164,"2",'Prioritized Approach Milestones'!C164,"yes")</f>
        <v>0</v>
      </c>
      <c r="C164" s="86">
        <f>COUNTIFS('Prioritized Approach Milestones'!B164,"3",'Prioritized Approach Milestones'!C164,"yes")</f>
        <v>0</v>
      </c>
      <c r="D164" s="87">
        <f>COUNTIFS('Prioritized Approach Milestones'!B164,"4",'Prioritized Approach Milestones'!C164,"yes")</f>
        <v>0</v>
      </c>
      <c r="E164" s="88">
        <f>COUNTIFS('Prioritized Approach Milestones'!B164,"5",'Prioritized Approach Milestones'!C164,"yes")</f>
        <v>0</v>
      </c>
      <c r="F164" s="89">
        <f>COUNTIFS('Prioritized Approach Milestones'!B164,"6",'Prioritized Approach Milestones'!C164,"yes")</f>
        <v>0</v>
      </c>
      <c r="G164" s="274">
        <f t="shared" si="6"/>
        <v>0</v>
      </c>
      <c r="H164" s="172">
        <f>COUNTIFS('Prioritized Approach Milestones'!B164,"1",'Prioritized Approach Milestones'!C164,"N/A")</f>
        <v>0</v>
      </c>
      <c r="I164" s="172">
        <f>COUNTIFS('Prioritized Approach Milestones'!B164,"2",'Prioritized Approach Milestones'!C164,"N/A")</f>
        <v>0</v>
      </c>
      <c r="J164" s="172">
        <f>COUNTIFS('Prioritized Approach Milestones'!B164,"3",'Prioritized Approach Milestones'!C164,"N/A")</f>
        <v>0</v>
      </c>
      <c r="K164" s="172">
        <f>COUNTIFS('Prioritized Approach Milestones'!B164,"4",'Prioritized Approach Milestones'!C164,"N/A")</f>
        <v>0</v>
      </c>
      <c r="L164" s="172">
        <f>COUNTIFS('Prioritized Approach Milestones'!B164,"5",'Prioritized Approach Milestones'!C164,"N/A")</f>
        <v>0</v>
      </c>
      <c r="M164" s="172">
        <f>COUNTIFS('Prioritized Approach Milestones'!B164,"6",'Prioritized Approach Milestones'!C164,"N/A")</f>
        <v>0</v>
      </c>
      <c r="N164" s="260">
        <f t="shared" si="7"/>
        <v>0</v>
      </c>
      <c r="O164" s="279"/>
      <c r="P164" s="75" t="str">
        <f>IF('Prioritized Approach Milestones'!$B164=1,'Prioritized Approach Milestones'!$F164,"")</f>
        <v/>
      </c>
      <c r="Q164" s="75" t="str">
        <f>IF('Prioritized Approach Milestones'!$B164=2,'Prioritized Approach Milestones'!$F164,"")</f>
        <v/>
      </c>
      <c r="R164" s="75" t="str">
        <f>IF('Prioritized Approach Milestones'!$B164=3,'Prioritized Approach Milestones'!$F164,"")</f>
        <v/>
      </c>
      <c r="S164" s="75" t="str">
        <f>IF('Prioritized Approach Milestones'!$B164=4,'Prioritized Approach Milestones'!$F164,"")</f>
        <v/>
      </c>
      <c r="T164" s="75" t="str">
        <f>IF('Prioritized Approach Milestones'!$B164=5,'Prioritized Approach Milestones'!$F164,"")</f>
        <v/>
      </c>
      <c r="U164" s="76" t="str">
        <f>IF('Prioritized Approach Milestones'!$B164=6,'Prioritized Approach Milestones'!$F164,"")</f>
        <v/>
      </c>
      <c r="V164" s="77" t="str">
        <f>IF(AND('Prioritized Approach Milestones'!C164="Yes",'Prioritized Approach Milestones'!F164=""),"CORRECT",IF('Prioritized Approach Milestones'!C164="No","CORRECT",IF('Prioritized Approach Milestones'!B164=1,"ERROR 1","N/A")))</f>
        <v>N/A</v>
      </c>
      <c r="W164" s="77" t="str">
        <f>IF(AND('Prioritized Approach Milestones'!C164="Yes",'Prioritized Approach Milestones'!F164=""),"CORRECT",IF('Prioritized Approach Milestones'!C164="No","CORRECT",IF('Prioritized Approach Milestones'!B164=2,"ERROR 1","N/A")))</f>
        <v>N/A</v>
      </c>
      <c r="X164" s="77" t="str">
        <f>IF(AND('Prioritized Approach Milestones'!C164="Yes",'Prioritized Approach Milestones'!F164=""),"CORRECT",IF('Prioritized Approach Milestones'!C164="No","CORRECT",IF('Prioritized Approach Milestones'!B164=3,"ERROR 1","N/A")))</f>
        <v>N/A</v>
      </c>
      <c r="Y164" s="77" t="str">
        <f>IF(AND('Prioritized Approach Milestones'!C164="Yes",'Prioritized Approach Milestones'!F164=""),"CORRECT",IF('Prioritized Approach Milestones'!C164="No","CORRECT",IF('Prioritized Approach Milestones'!B164=4,"ERROR 1","N/A")))</f>
        <v>N/A</v>
      </c>
      <c r="Z164" s="77" t="str">
        <f>IF(AND('Prioritized Approach Milestones'!C164="Yes",'Prioritized Approach Milestones'!F164=""),"CORRECT",IF('Prioritized Approach Milestones'!C164="No","CORRECT",IF('Prioritized Approach Milestones'!B164=5,"ERROR 1","N/A")))</f>
        <v>N/A</v>
      </c>
      <c r="AA164" s="77" t="str">
        <f>IF(AND('Prioritized Approach Milestones'!C164="Yes",'Prioritized Approach Milestones'!F164=""),"CORRECT",IF('Prioritized Approach Milestones'!C164="No","CORRECT",IF('Prioritized Approach Milestones'!B164=6,"ERROR 1","N/A")))</f>
        <v>N/A</v>
      </c>
      <c r="AB164" s="69" t="str">
        <f>IF(AND('Prioritized Approach Milestones'!C164="No",'Prioritized Approach Milestones'!F164=""),IF('Prioritized Approach Milestones'!B164=1,"ERROR 2","N/A"),"CORRECT")</f>
        <v>CORRECT</v>
      </c>
      <c r="AC164" s="69" t="str">
        <f>IF(AND('Prioritized Approach Milestones'!C164="No",'Prioritized Approach Milestones'!F164=""),IF('Prioritized Approach Milestones'!B164=2,"ERROR 2","N/A"),"CORRECT")</f>
        <v>CORRECT</v>
      </c>
      <c r="AD164" s="69" t="str">
        <f>IF(AND('Prioritized Approach Milestones'!C164="No",'Prioritized Approach Milestones'!F164=""),IF('Prioritized Approach Milestones'!B164=3,"ERROR 2","N/A"),"CORRECT")</f>
        <v>CORRECT</v>
      </c>
      <c r="AE164" s="69" t="str">
        <f>IF(AND('Prioritized Approach Milestones'!C164="No",'Prioritized Approach Milestones'!F164=""),IF('Prioritized Approach Milestones'!B164=4,"ERROR 2","N/A"),"CORRECT")</f>
        <v>CORRECT</v>
      </c>
      <c r="AF164" s="69" t="str">
        <f>IF(AND('Prioritized Approach Milestones'!C164="No",'Prioritized Approach Milestones'!F164=""),IF('Prioritized Approach Milestones'!B164=5,"ERROR 2","N/A"),"CORRECT")</f>
        <v>CORRECT</v>
      </c>
      <c r="AG164" s="78" t="str">
        <f>IF(AND('Prioritized Approach Milestones'!C164="No",'Prioritized Approach Milestones'!F164=""),IF('Prioritized Approach Milestones'!B164=6,"ERROR 2","N/A"),"CORRECT")</f>
        <v>CORRECT</v>
      </c>
    </row>
    <row r="165" spans="1:33">
      <c r="A165" s="85">
        <f>COUNTIFS('Prioritized Approach Milestones'!B165,"1",'Prioritized Approach Milestones'!C165,"yes")</f>
        <v>0</v>
      </c>
      <c r="B165" s="90">
        <f>COUNTIFS('Prioritized Approach Milestones'!B165,"2",'Prioritized Approach Milestones'!C165,"yes")</f>
        <v>0</v>
      </c>
      <c r="C165" s="86">
        <f>COUNTIFS('Prioritized Approach Milestones'!B165,"3",'Prioritized Approach Milestones'!C165,"yes")</f>
        <v>0</v>
      </c>
      <c r="D165" s="87">
        <f>COUNTIFS('Prioritized Approach Milestones'!B165,"4",'Prioritized Approach Milestones'!C165,"yes")</f>
        <v>0</v>
      </c>
      <c r="E165" s="88">
        <f>COUNTIFS('Prioritized Approach Milestones'!B165,"5",'Prioritized Approach Milestones'!C165,"yes")</f>
        <v>0</v>
      </c>
      <c r="F165" s="89">
        <f>COUNTIFS('Prioritized Approach Milestones'!B165,"6",'Prioritized Approach Milestones'!C165,"yes")</f>
        <v>0</v>
      </c>
      <c r="G165" s="274">
        <f t="shared" ref="G165:G196" si="8">SUM(A165:F165)</f>
        <v>0</v>
      </c>
      <c r="H165" s="172">
        <f>COUNTIFS('Prioritized Approach Milestones'!B165,"1",'Prioritized Approach Milestones'!C165,"N/A")</f>
        <v>0</v>
      </c>
      <c r="I165" s="172">
        <f>COUNTIFS('Prioritized Approach Milestones'!B165,"2",'Prioritized Approach Milestones'!C165,"N/A")</f>
        <v>0</v>
      </c>
      <c r="J165" s="172">
        <f>COUNTIFS('Prioritized Approach Milestones'!B165,"3",'Prioritized Approach Milestones'!C165,"N/A")</f>
        <v>0</v>
      </c>
      <c r="K165" s="172">
        <f>COUNTIFS('Prioritized Approach Milestones'!B165,"4",'Prioritized Approach Milestones'!C165,"N/A")</f>
        <v>0</v>
      </c>
      <c r="L165" s="172">
        <f>COUNTIFS('Prioritized Approach Milestones'!B165,"5",'Prioritized Approach Milestones'!C165,"N/A")</f>
        <v>0</v>
      </c>
      <c r="M165" s="172">
        <f>COUNTIFS('Prioritized Approach Milestones'!B165,"6",'Prioritized Approach Milestones'!C165,"N/A")</f>
        <v>0</v>
      </c>
      <c r="N165" s="260">
        <f t="shared" si="7"/>
        <v>0</v>
      </c>
      <c r="O165" s="279"/>
      <c r="P165" s="75">
        <f>IF('Prioritized Approach Milestones'!$B165=1,'Prioritized Approach Milestones'!$F165,"")</f>
        <v>0</v>
      </c>
      <c r="Q165" s="75" t="str">
        <f>IF('Prioritized Approach Milestones'!$B165=2,'Prioritized Approach Milestones'!$F165,"")</f>
        <v/>
      </c>
      <c r="R165" s="75" t="str">
        <f>IF('Prioritized Approach Milestones'!$B165=3,'Prioritized Approach Milestones'!$F165,"")</f>
        <v/>
      </c>
      <c r="S165" s="75" t="str">
        <f>IF('Prioritized Approach Milestones'!$B165=4,'Prioritized Approach Milestones'!$F165,"")</f>
        <v/>
      </c>
      <c r="T165" s="75" t="str">
        <f>IF('Prioritized Approach Milestones'!$B165=5,'Prioritized Approach Milestones'!$F165,"")</f>
        <v/>
      </c>
      <c r="U165" s="76" t="str">
        <f>IF('Prioritized Approach Milestones'!$B165=6,'Prioritized Approach Milestones'!$F165,"")</f>
        <v/>
      </c>
      <c r="V165" s="77" t="str">
        <f>IF(AND('Prioritized Approach Milestones'!C165="Yes",'Prioritized Approach Milestones'!F165=""),"CORRECT",IF('Prioritized Approach Milestones'!C165="No","CORRECT",IF('Prioritized Approach Milestones'!B165=1,"ERROR 1","N/A")))</f>
        <v>ERROR 1</v>
      </c>
      <c r="W165" s="77" t="str">
        <f>IF(AND('Prioritized Approach Milestones'!C165="Yes",'Prioritized Approach Milestones'!F165=""),"CORRECT",IF('Prioritized Approach Milestones'!C165="No","CORRECT",IF('Prioritized Approach Milestones'!B165=2,"ERROR 1","N/A")))</f>
        <v>N/A</v>
      </c>
      <c r="X165" s="77" t="str">
        <f>IF(AND('Prioritized Approach Milestones'!C165="Yes",'Prioritized Approach Milestones'!F165=""),"CORRECT",IF('Prioritized Approach Milestones'!C165="No","CORRECT",IF('Prioritized Approach Milestones'!B165=3,"ERROR 1","N/A")))</f>
        <v>N/A</v>
      </c>
      <c r="Y165" s="77" t="str">
        <f>IF(AND('Prioritized Approach Milestones'!C165="Yes",'Prioritized Approach Milestones'!F165=""),"CORRECT",IF('Prioritized Approach Milestones'!C165="No","CORRECT",IF('Prioritized Approach Milestones'!B165=4,"ERROR 1","N/A")))</f>
        <v>N/A</v>
      </c>
      <c r="Z165" s="77" t="str">
        <f>IF(AND('Prioritized Approach Milestones'!C165="Yes",'Prioritized Approach Milestones'!F165=""),"CORRECT",IF('Prioritized Approach Milestones'!C165="No","CORRECT",IF('Prioritized Approach Milestones'!B165=5,"ERROR 1","N/A")))</f>
        <v>N/A</v>
      </c>
      <c r="AA165" s="77" t="str">
        <f>IF(AND('Prioritized Approach Milestones'!C165="Yes",'Prioritized Approach Milestones'!F165=""),"CORRECT",IF('Prioritized Approach Milestones'!C165="No","CORRECT",IF('Prioritized Approach Milestones'!B165=6,"ERROR 1","N/A")))</f>
        <v>N/A</v>
      </c>
      <c r="AB165" s="69" t="str">
        <f>IF(AND('Prioritized Approach Milestones'!C165="No",'Prioritized Approach Milestones'!F165=""),IF('Prioritized Approach Milestones'!B165=1,"ERROR 2","N/A"),"CORRECT")</f>
        <v>CORRECT</v>
      </c>
      <c r="AC165" s="69" t="str">
        <f>IF(AND('Prioritized Approach Milestones'!C165="No",'Prioritized Approach Milestones'!F165=""),IF('Prioritized Approach Milestones'!B165=2,"ERROR 2","N/A"),"CORRECT")</f>
        <v>CORRECT</v>
      </c>
      <c r="AD165" s="69" t="str">
        <f>IF(AND('Prioritized Approach Milestones'!C165="No",'Prioritized Approach Milestones'!F165=""),IF('Prioritized Approach Milestones'!B165=3,"ERROR 2","N/A"),"CORRECT")</f>
        <v>CORRECT</v>
      </c>
      <c r="AE165" s="69" t="str">
        <f>IF(AND('Prioritized Approach Milestones'!C165="No",'Prioritized Approach Milestones'!F165=""),IF('Prioritized Approach Milestones'!B165=4,"ERROR 2","N/A"),"CORRECT")</f>
        <v>CORRECT</v>
      </c>
      <c r="AF165" s="69" t="str">
        <f>IF(AND('Prioritized Approach Milestones'!C165="No",'Prioritized Approach Milestones'!F165=""),IF('Prioritized Approach Milestones'!B165=5,"ERROR 2","N/A"),"CORRECT")</f>
        <v>CORRECT</v>
      </c>
      <c r="AG165" s="78" t="str">
        <f>IF(AND('Prioritized Approach Milestones'!C165="No",'Prioritized Approach Milestones'!F165=""),IF('Prioritized Approach Milestones'!B165=6,"ERROR 2","N/A"),"CORRECT")</f>
        <v>CORRECT</v>
      </c>
    </row>
    <row r="166" spans="1:33">
      <c r="A166" s="85">
        <f>COUNTIFS('Prioritized Approach Milestones'!B166,"1",'Prioritized Approach Milestones'!C166,"yes")</f>
        <v>0</v>
      </c>
      <c r="B166" s="90">
        <f>COUNTIFS('Prioritized Approach Milestones'!B166,"2",'Prioritized Approach Milestones'!C166,"yes")</f>
        <v>0</v>
      </c>
      <c r="C166" s="86">
        <f>COUNTIFS('Prioritized Approach Milestones'!B166,"3",'Prioritized Approach Milestones'!C166,"yes")</f>
        <v>0</v>
      </c>
      <c r="D166" s="87">
        <f>COUNTIFS('Prioritized Approach Milestones'!B166,"4",'Prioritized Approach Milestones'!C166,"yes")</f>
        <v>0</v>
      </c>
      <c r="E166" s="88">
        <f>COUNTIFS('Prioritized Approach Milestones'!B166,"5",'Prioritized Approach Milestones'!C166,"yes")</f>
        <v>0</v>
      </c>
      <c r="F166" s="89">
        <f>COUNTIFS('Prioritized Approach Milestones'!B166,"6",'Prioritized Approach Milestones'!C166,"yes")</f>
        <v>0</v>
      </c>
      <c r="G166" s="274">
        <f t="shared" si="8"/>
        <v>0</v>
      </c>
      <c r="H166" s="172">
        <f>COUNTIFS('Prioritized Approach Milestones'!B166,"1",'Prioritized Approach Milestones'!C166,"N/A")</f>
        <v>0</v>
      </c>
      <c r="I166" s="172">
        <f>COUNTIFS('Prioritized Approach Milestones'!B166,"2",'Prioritized Approach Milestones'!C166,"N/A")</f>
        <v>0</v>
      </c>
      <c r="J166" s="172">
        <f>COUNTIFS('Prioritized Approach Milestones'!B166,"3",'Prioritized Approach Milestones'!C166,"N/A")</f>
        <v>0</v>
      </c>
      <c r="K166" s="172">
        <f>COUNTIFS('Prioritized Approach Milestones'!B166,"4",'Prioritized Approach Milestones'!C166,"N/A")</f>
        <v>0</v>
      </c>
      <c r="L166" s="172">
        <f>COUNTIFS('Prioritized Approach Milestones'!B166,"5",'Prioritized Approach Milestones'!C166,"N/A")</f>
        <v>0</v>
      </c>
      <c r="M166" s="172">
        <f>COUNTIFS('Prioritized Approach Milestones'!B166,"6",'Prioritized Approach Milestones'!C166,"N/A")</f>
        <v>0</v>
      </c>
      <c r="N166" s="260">
        <f t="shared" si="7"/>
        <v>0</v>
      </c>
      <c r="O166" s="279"/>
      <c r="P166" s="75">
        <f>IF('Prioritized Approach Milestones'!$B166=1,'Prioritized Approach Milestones'!$F166,"")</f>
        <v>0</v>
      </c>
      <c r="Q166" s="75" t="str">
        <f>IF('Prioritized Approach Milestones'!$B166=2,'Prioritized Approach Milestones'!$F166,"")</f>
        <v/>
      </c>
      <c r="R166" s="75" t="str">
        <f>IF('Prioritized Approach Milestones'!$B166=3,'Prioritized Approach Milestones'!$F166,"")</f>
        <v/>
      </c>
      <c r="S166" s="75" t="str">
        <f>IF('Prioritized Approach Milestones'!$B166=4,'Prioritized Approach Milestones'!$F166,"")</f>
        <v/>
      </c>
      <c r="T166" s="75" t="str">
        <f>IF('Prioritized Approach Milestones'!$B166=5,'Prioritized Approach Milestones'!$F166,"")</f>
        <v/>
      </c>
      <c r="U166" s="76" t="str">
        <f>IF('Prioritized Approach Milestones'!$B166=6,'Prioritized Approach Milestones'!$F166,"")</f>
        <v/>
      </c>
      <c r="V166" s="77" t="str">
        <f>IF(AND('Prioritized Approach Milestones'!C166="Yes",'Prioritized Approach Milestones'!F166=""),"CORRECT",IF('Prioritized Approach Milestones'!C166="No","CORRECT",IF('Prioritized Approach Milestones'!B166=1,"ERROR 1","N/A")))</f>
        <v>ERROR 1</v>
      </c>
      <c r="W166" s="77" t="str">
        <f>IF(AND('Prioritized Approach Milestones'!C166="Yes",'Prioritized Approach Milestones'!F166=""),"CORRECT",IF('Prioritized Approach Milestones'!C166="No","CORRECT",IF('Prioritized Approach Milestones'!B166=2,"ERROR 1","N/A")))</f>
        <v>N/A</v>
      </c>
      <c r="X166" s="77" t="str">
        <f>IF(AND('Prioritized Approach Milestones'!C166="Yes",'Prioritized Approach Milestones'!F166=""),"CORRECT",IF('Prioritized Approach Milestones'!C166="No","CORRECT",IF('Prioritized Approach Milestones'!B166=3,"ERROR 1","N/A")))</f>
        <v>N/A</v>
      </c>
      <c r="Y166" s="77" t="str">
        <f>IF(AND('Prioritized Approach Milestones'!C166="Yes",'Prioritized Approach Milestones'!F166=""),"CORRECT",IF('Prioritized Approach Milestones'!C166="No","CORRECT",IF('Prioritized Approach Milestones'!B166=4,"ERROR 1","N/A")))</f>
        <v>N/A</v>
      </c>
      <c r="Z166" s="77" t="str">
        <f>IF(AND('Prioritized Approach Milestones'!C166="Yes",'Prioritized Approach Milestones'!F166=""),"CORRECT",IF('Prioritized Approach Milestones'!C166="No","CORRECT",IF('Prioritized Approach Milestones'!B166=5,"ERROR 1","N/A")))</f>
        <v>N/A</v>
      </c>
      <c r="AA166" s="77" t="str">
        <f>IF(AND('Prioritized Approach Milestones'!C166="Yes",'Prioritized Approach Milestones'!F166=""),"CORRECT",IF('Prioritized Approach Milestones'!C166="No","CORRECT",IF('Prioritized Approach Milestones'!B166=6,"ERROR 1","N/A")))</f>
        <v>N/A</v>
      </c>
      <c r="AB166" s="69" t="str">
        <f>IF(AND('Prioritized Approach Milestones'!C166="No",'Prioritized Approach Milestones'!F166=""),IF('Prioritized Approach Milestones'!B166=1,"ERROR 2","N/A"),"CORRECT")</f>
        <v>CORRECT</v>
      </c>
      <c r="AC166" s="69" t="str">
        <f>IF(AND('Prioritized Approach Milestones'!C166="No",'Prioritized Approach Milestones'!F166=""),IF('Prioritized Approach Milestones'!B166=2,"ERROR 2","N/A"),"CORRECT")</f>
        <v>CORRECT</v>
      </c>
      <c r="AD166" s="69" t="str">
        <f>IF(AND('Prioritized Approach Milestones'!C166="No",'Prioritized Approach Milestones'!F166=""),IF('Prioritized Approach Milestones'!B166=3,"ERROR 2","N/A"),"CORRECT")</f>
        <v>CORRECT</v>
      </c>
      <c r="AE166" s="69" t="str">
        <f>IF(AND('Prioritized Approach Milestones'!C166="No",'Prioritized Approach Milestones'!F166=""),IF('Prioritized Approach Milestones'!B166=4,"ERROR 2","N/A"),"CORRECT")</f>
        <v>CORRECT</v>
      </c>
      <c r="AF166" s="69" t="str">
        <f>IF(AND('Prioritized Approach Milestones'!C166="No",'Prioritized Approach Milestones'!F166=""),IF('Prioritized Approach Milestones'!B166=5,"ERROR 2","N/A"),"CORRECT")</f>
        <v>CORRECT</v>
      </c>
      <c r="AG166" s="78" t="str">
        <f>IF(AND('Prioritized Approach Milestones'!C166="No",'Prioritized Approach Milestones'!F166=""),IF('Prioritized Approach Milestones'!B166=6,"ERROR 2","N/A"),"CORRECT")</f>
        <v>CORRECT</v>
      </c>
    </row>
    <row r="167" spans="1:33">
      <c r="A167" s="85">
        <f>COUNTIFS('Prioritized Approach Milestones'!B167,"1",'Prioritized Approach Milestones'!C167,"yes")</f>
        <v>0</v>
      </c>
      <c r="B167" s="90">
        <f>COUNTIFS('Prioritized Approach Milestones'!B167,"2",'Prioritized Approach Milestones'!C167,"yes")</f>
        <v>0</v>
      </c>
      <c r="C167" s="86">
        <f>COUNTIFS('Prioritized Approach Milestones'!B167,"3",'Prioritized Approach Milestones'!C167,"yes")</f>
        <v>0</v>
      </c>
      <c r="D167" s="87">
        <f>COUNTIFS('Prioritized Approach Milestones'!B167,"4",'Prioritized Approach Milestones'!C167,"yes")</f>
        <v>0</v>
      </c>
      <c r="E167" s="88">
        <f>COUNTIFS('Prioritized Approach Milestones'!B167,"5",'Prioritized Approach Milestones'!C167,"yes")</f>
        <v>0</v>
      </c>
      <c r="F167" s="89">
        <f>COUNTIFS('Prioritized Approach Milestones'!B167,"6",'Prioritized Approach Milestones'!C167,"yes")</f>
        <v>0</v>
      </c>
      <c r="G167" s="274">
        <f t="shared" si="8"/>
        <v>0</v>
      </c>
      <c r="H167" s="172">
        <f>COUNTIFS('Prioritized Approach Milestones'!B167,"1",'Prioritized Approach Milestones'!C167,"N/A")</f>
        <v>0</v>
      </c>
      <c r="I167" s="172">
        <f>COUNTIFS('Prioritized Approach Milestones'!B167,"2",'Prioritized Approach Milestones'!C167,"N/A")</f>
        <v>0</v>
      </c>
      <c r="J167" s="172">
        <f>COUNTIFS('Prioritized Approach Milestones'!B167,"3",'Prioritized Approach Milestones'!C167,"N/A")</f>
        <v>0</v>
      </c>
      <c r="K167" s="172">
        <f>COUNTIFS('Prioritized Approach Milestones'!B167,"4",'Prioritized Approach Milestones'!C167,"N/A")</f>
        <v>0</v>
      </c>
      <c r="L167" s="172">
        <f>COUNTIFS('Prioritized Approach Milestones'!B167,"5",'Prioritized Approach Milestones'!C167,"N/A")</f>
        <v>0</v>
      </c>
      <c r="M167" s="172">
        <f>COUNTIFS('Prioritized Approach Milestones'!B167,"6",'Prioritized Approach Milestones'!C167,"N/A")</f>
        <v>0</v>
      </c>
      <c r="N167" s="260">
        <f t="shared" si="7"/>
        <v>0</v>
      </c>
      <c r="O167" s="279"/>
      <c r="P167" s="75" t="str">
        <f>IF('Prioritized Approach Milestones'!$B167=1,'Prioritized Approach Milestones'!$F167,"")</f>
        <v/>
      </c>
      <c r="Q167" s="75" t="str">
        <f>IF('Prioritized Approach Milestones'!$B167=2,'Prioritized Approach Milestones'!$F167,"")</f>
        <v/>
      </c>
      <c r="R167" s="75" t="str">
        <f>IF('Prioritized Approach Milestones'!$B167=3,'Prioritized Approach Milestones'!$F167,"")</f>
        <v/>
      </c>
      <c r="S167" s="75" t="str">
        <f>IF('Prioritized Approach Milestones'!$B167=4,'Prioritized Approach Milestones'!$F167,"")</f>
        <v/>
      </c>
      <c r="T167" s="75" t="str">
        <f>IF('Prioritized Approach Milestones'!$B167=5,'Prioritized Approach Milestones'!$F167,"")</f>
        <v/>
      </c>
      <c r="U167" s="76" t="str">
        <f>IF('Prioritized Approach Milestones'!$B167=6,'Prioritized Approach Milestones'!$F167,"")</f>
        <v/>
      </c>
      <c r="V167" s="77" t="str">
        <f>IF(AND('Prioritized Approach Milestones'!C167="Yes",'Prioritized Approach Milestones'!F167=""),"CORRECT",IF('Prioritized Approach Milestones'!C167="No","CORRECT",IF('Prioritized Approach Milestones'!B167=1,"ERROR 1","N/A")))</f>
        <v>N/A</v>
      </c>
      <c r="W167" s="77" t="str">
        <f>IF(AND('Prioritized Approach Milestones'!C167="Yes",'Prioritized Approach Milestones'!F167=""),"CORRECT",IF('Prioritized Approach Milestones'!C167="No","CORRECT",IF('Prioritized Approach Milestones'!B167=2,"ERROR 1","N/A")))</f>
        <v>N/A</v>
      </c>
      <c r="X167" s="77" t="str">
        <f>IF(AND('Prioritized Approach Milestones'!C167="Yes",'Prioritized Approach Milestones'!F167=""),"CORRECT",IF('Prioritized Approach Milestones'!C167="No","CORRECT",IF('Prioritized Approach Milestones'!B167=3,"ERROR 1","N/A")))</f>
        <v>N/A</v>
      </c>
      <c r="Y167" s="77" t="str">
        <f>IF(AND('Prioritized Approach Milestones'!C167="Yes",'Prioritized Approach Milestones'!F167=""),"CORRECT",IF('Prioritized Approach Milestones'!C167="No","CORRECT",IF('Prioritized Approach Milestones'!B167=4,"ERROR 1","N/A")))</f>
        <v>N/A</v>
      </c>
      <c r="Z167" s="77" t="str">
        <f>IF(AND('Prioritized Approach Milestones'!C167="Yes",'Prioritized Approach Milestones'!F167=""),"CORRECT",IF('Prioritized Approach Milestones'!C167="No","CORRECT",IF('Prioritized Approach Milestones'!B167=5,"ERROR 1","N/A")))</f>
        <v>N/A</v>
      </c>
      <c r="AA167" s="77" t="str">
        <f>IF(AND('Prioritized Approach Milestones'!C167="Yes",'Prioritized Approach Milestones'!F167=""),"CORRECT",IF('Prioritized Approach Milestones'!C167="No","CORRECT",IF('Prioritized Approach Milestones'!B167=6,"ERROR 1","N/A")))</f>
        <v>N/A</v>
      </c>
      <c r="AB167" s="69" t="str">
        <f>IF(AND('Prioritized Approach Milestones'!C167="No",'Prioritized Approach Milestones'!F167=""),IF('Prioritized Approach Milestones'!B167=1,"ERROR 2","N/A"),"CORRECT")</f>
        <v>CORRECT</v>
      </c>
      <c r="AC167" s="69" t="str">
        <f>IF(AND('Prioritized Approach Milestones'!C167="No",'Prioritized Approach Milestones'!F167=""),IF('Prioritized Approach Milestones'!B167=2,"ERROR 2","N/A"),"CORRECT")</f>
        <v>CORRECT</v>
      </c>
      <c r="AD167" s="69" t="str">
        <f>IF(AND('Prioritized Approach Milestones'!C167="No",'Prioritized Approach Milestones'!F167=""),IF('Prioritized Approach Milestones'!B167=3,"ERROR 2","N/A"),"CORRECT")</f>
        <v>CORRECT</v>
      </c>
      <c r="AE167" s="69" t="str">
        <f>IF(AND('Prioritized Approach Milestones'!C167="No",'Prioritized Approach Milestones'!F167=""),IF('Prioritized Approach Milestones'!B167=4,"ERROR 2","N/A"),"CORRECT")</f>
        <v>CORRECT</v>
      </c>
      <c r="AF167" s="69" t="str">
        <f>IF(AND('Prioritized Approach Milestones'!C167="No",'Prioritized Approach Milestones'!F167=""),IF('Prioritized Approach Milestones'!B167=5,"ERROR 2","N/A"),"CORRECT")</f>
        <v>CORRECT</v>
      </c>
      <c r="AG167" s="78" t="str">
        <f>IF(AND('Prioritized Approach Milestones'!C167="No",'Prioritized Approach Milestones'!F167=""),IF('Prioritized Approach Milestones'!B167=6,"ERROR 2","N/A"),"CORRECT")</f>
        <v>CORRECT</v>
      </c>
    </row>
    <row r="168" spans="1:33">
      <c r="A168" s="85">
        <f>COUNTIFS('Prioritized Approach Milestones'!B168,"1",'Prioritized Approach Milestones'!C168,"yes")</f>
        <v>0</v>
      </c>
      <c r="B168" s="90">
        <f>COUNTIFS('Prioritized Approach Milestones'!B168,"2",'Prioritized Approach Milestones'!C168,"yes")</f>
        <v>0</v>
      </c>
      <c r="C168" s="86">
        <f>COUNTIFS('Prioritized Approach Milestones'!B168,"3",'Prioritized Approach Milestones'!C168,"yes")</f>
        <v>0</v>
      </c>
      <c r="D168" s="87">
        <f>COUNTIFS('Prioritized Approach Milestones'!B168,"4",'Prioritized Approach Milestones'!C168,"yes")</f>
        <v>0</v>
      </c>
      <c r="E168" s="88">
        <f>COUNTIFS('Prioritized Approach Milestones'!B168,"5",'Prioritized Approach Milestones'!C168,"yes")</f>
        <v>0</v>
      </c>
      <c r="F168" s="89">
        <f>COUNTIFS('Prioritized Approach Milestones'!B168,"6",'Prioritized Approach Milestones'!C168,"yes")</f>
        <v>0</v>
      </c>
      <c r="G168" s="274">
        <f t="shared" si="8"/>
        <v>0</v>
      </c>
      <c r="H168" s="172">
        <f>COUNTIFS('Prioritized Approach Milestones'!B168,"1",'Prioritized Approach Milestones'!C168,"N/A")</f>
        <v>0</v>
      </c>
      <c r="I168" s="172">
        <f>COUNTIFS('Prioritized Approach Milestones'!B168,"2",'Prioritized Approach Milestones'!C168,"N/A")</f>
        <v>0</v>
      </c>
      <c r="J168" s="172">
        <f>COUNTIFS('Prioritized Approach Milestones'!B168,"3",'Prioritized Approach Milestones'!C168,"N/A")</f>
        <v>0</v>
      </c>
      <c r="K168" s="172">
        <f>COUNTIFS('Prioritized Approach Milestones'!B168,"4",'Prioritized Approach Milestones'!C168,"N/A")</f>
        <v>0</v>
      </c>
      <c r="L168" s="172">
        <f>COUNTIFS('Prioritized Approach Milestones'!B168,"5",'Prioritized Approach Milestones'!C168,"N/A")</f>
        <v>0</v>
      </c>
      <c r="M168" s="172">
        <f>COUNTIFS('Prioritized Approach Milestones'!B168,"6",'Prioritized Approach Milestones'!C168,"N/A")</f>
        <v>0</v>
      </c>
      <c r="N168" s="260">
        <f t="shared" si="7"/>
        <v>0</v>
      </c>
      <c r="O168" s="279"/>
      <c r="P168" s="75" t="str">
        <f>IF('Prioritized Approach Milestones'!$B168=1,'Prioritized Approach Milestones'!$F168,"")</f>
        <v/>
      </c>
      <c r="Q168" s="75">
        <f>IF('Prioritized Approach Milestones'!$B168=2,'Prioritized Approach Milestones'!$F168,"")</f>
        <v>0</v>
      </c>
      <c r="R168" s="75" t="str">
        <f>IF('Prioritized Approach Milestones'!$B168=3,'Prioritized Approach Milestones'!$F168,"")</f>
        <v/>
      </c>
      <c r="S168" s="75" t="str">
        <f>IF('Prioritized Approach Milestones'!$B168=4,'Prioritized Approach Milestones'!$F168,"")</f>
        <v/>
      </c>
      <c r="T168" s="75" t="str">
        <f>IF('Prioritized Approach Milestones'!$B168=5,'Prioritized Approach Milestones'!$F168,"")</f>
        <v/>
      </c>
      <c r="U168" s="76" t="str">
        <f>IF('Prioritized Approach Milestones'!$B168=6,'Prioritized Approach Milestones'!$F168,"")</f>
        <v/>
      </c>
      <c r="V168" s="77" t="str">
        <f>IF(AND('Prioritized Approach Milestones'!C168="Yes",'Prioritized Approach Milestones'!F168=""),"CORRECT",IF('Prioritized Approach Milestones'!C168="No","CORRECT",IF('Prioritized Approach Milestones'!B168=1,"ERROR 1","N/A")))</f>
        <v>N/A</v>
      </c>
      <c r="W168" s="77" t="str">
        <f>IF(AND('Prioritized Approach Milestones'!C168="Yes",'Prioritized Approach Milestones'!F168=""),"CORRECT",IF('Prioritized Approach Milestones'!C168="No","CORRECT",IF('Prioritized Approach Milestones'!B168=2,"ERROR 1","N/A")))</f>
        <v>ERROR 1</v>
      </c>
      <c r="X168" s="77" t="str">
        <f>IF(AND('Prioritized Approach Milestones'!C168="Yes",'Prioritized Approach Milestones'!F168=""),"CORRECT",IF('Prioritized Approach Milestones'!C168="No","CORRECT",IF('Prioritized Approach Milestones'!B168=3,"ERROR 1","N/A")))</f>
        <v>N/A</v>
      </c>
      <c r="Y168" s="77" t="str">
        <f>IF(AND('Prioritized Approach Milestones'!C168="Yes",'Prioritized Approach Milestones'!F168=""),"CORRECT",IF('Prioritized Approach Milestones'!C168="No","CORRECT",IF('Prioritized Approach Milestones'!B168=4,"ERROR 1","N/A")))</f>
        <v>N/A</v>
      </c>
      <c r="Z168" s="77" t="str">
        <f>IF(AND('Prioritized Approach Milestones'!C168="Yes",'Prioritized Approach Milestones'!F168=""),"CORRECT",IF('Prioritized Approach Milestones'!C168="No","CORRECT",IF('Prioritized Approach Milestones'!B168=5,"ERROR 1","N/A")))</f>
        <v>N/A</v>
      </c>
      <c r="AA168" s="77" t="str">
        <f>IF(AND('Prioritized Approach Milestones'!C168="Yes",'Prioritized Approach Milestones'!F168=""),"CORRECT",IF('Prioritized Approach Milestones'!C168="No","CORRECT",IF('Prioritized Approach Milestones'!B168=6,"ERROR 1","N/A")))</f>
        <v>N/A</v>
      </c>
      <c r="AB168" s="69" t="str">
        <f>IF(AND('Prioritized Approach Milestones'!C168="No",'Prioritized Approach Milestones'!F168=""),IF('Prioritized Approach Milestones'!B168=1,"ERROR 2","N/A"),"CORRECT")</f>
        <v>CORRECT</v>
      </c>
      <c r="AC168" s="69" t="str">
        <f>IF(AND('Prioritized Approach Milestones'!C168="No",'Prioritized Approach Milestones'!F168=""),IF('Prioritized Approach Milestones'!B168=2,"ERROR 2","N/A"),"CORRECT")</f>
        <v>CORRECT</v>
      </c>
      <c r="AD168" s="69" t="str">
        <f>IF(AND('Prioritized Approach Milestones'!C168="No",'Prioritized Approach Milestones'!F168=""),IF('Prioritized Approach Milestones'!B168=3,"ERROR 2","N/A"),"CORRECT")</f>
        <v>CORRECT</v>
      </c>
      <c r="AE168" s="69" t="str">
        <f>IF(AND('Prioritized Approach Milestones'!C168="No",'Prioritized Approach Milestones'!F168=""),IF('Prioritized Approach Milestones'!B168=4,"ERROR 2","N/A"),"CORRECT")</f>
        <v>CORRECT</v>
      </c>
      <c r="AF168" s="69" t="str">
        <f>IF(AND('Prioritized Approach Milestones'!C168="No",'Prioritized Approach Milestones'!F168=""),IF('Prioritized Approach Milestones'!B168=5,"ERROR 2","N/A"),"CORRECT")</f>
        <v>CORRECT</v>
      </c>
      <c r="AG168" s="78" t="str">
        <f>IF(AND('Prioritized Approach Milestones'!C168="No",'Prioritized Approach Milestones'!F168=""),IF('Prioritized Approach Milestones'!B168=6,"ERROR 2","N/A"),"CORRECT")</f>
        <v>CORRECT</v>
      </c>
    </row>
    <row r="169" spans="1:33">
      <c r="A169" s="85">
        <f>COUNTIFS('Prioritized Approach Milestones'!B169,"1",'Prioritized Approach Milestones'!C169,"yes")</f>
        <v>0</v>
      </c>
      <c r="B169" s="90">
        <f>COUNTIFS('Prioritized Approach Milestones'!B169,"2",'Prioritized Approach Milestones'!C169,"yes")</f>
        <v>0</v>
      </c>
      <c r="C169" s="86">
        <f>COUNTIFS('Prioritized Approach Milestones'!B169,"3",'Prioritized Approach Milestones'!C169,"yes")</f>
        <v>0</v>
      </c>
      <c r="D169" s="87">
        <f>COUNTIFS('Prioritized Approach Milestones'!B169,"4",'Prioritized Approach Milestones'!C169,"yes")</f>
        <v>0</v>
      </c>
      <c r="E169" s="88">
        <f>COUNTIFS('Prioritized Approach Milestones'!B169,"5",'Prioritized Approach Milestones'!C169,"yes")</f>
        <v>0</v>
      </c>
      <c r="F169" s="89">
        <f>COUNTIFS('Prioritized Approach Milestones'!B169,"6",'Prioritized Approach Milestones'!C169,"yes")</f>
        <v>0</v>
      </c>
      <c r="G169" s="274">
        <f t="shared" si="8"/>
        <v>0</v>
      </c>
      <c r="H169" s="172">
        <f>COUNTIFS('Prioritized Approach Milestones'!B169,"1",'Prioritized Approach Milestones'!C169,"N/A")</f>
        <v>0</v>
      </c>
      <c r="I169" s="172">
        <f>COUNTIFS('Prioritized Approach Milestones'!B169,"2",'Prioritized Approach Milestones'!C169,"N/A")</f>
        <v>0</v>
      </c>
      <c r="J169" s="172">
        <f>COUNTIFS('Prioritized Approach Milestones'!B169,"3",'Prioritized Approach Milestones'!C169,"N/A")</f>
        <v>0</v>
      </c>
      <c r="K169" s="172">
        <f>COUNTIFS('Prioritized Approach Milestones'!B169,"4",'Prioritized Approach Milestones'!C169,"N/A")</f>
        <v>0</v>
      </c>
      <c r="L169" s="172">
        <f>COUNTIFS('Prioritized Approach Milestones'!B169,"5",'Prioritized Approach Milestones'!C169,"N/A")</f>
        <v>0</v>
      </c>
      <c r="M169" s="172">
        <f>COUNTIFS('Prioritized Approach Milestones'!B169,"6",'Prioritized Approach Milestones'!C169,"N/A")</f>
        <v>0</v>
      </c>
      <c r="N169" s="260">
        <f t="shared" si="7"/>
        <v>0</v>
      </c>
      <c r="O169" s="279"/>
      <c r="P169" s="75" t="str">
        <f>IF('Prioritized Approach Milestones'!$B169=1,'Prioritized Approach Milestones'!$F169,"")</f>
        <v/>
      </c>
      <c r="Q169" s="75">
        <f>IF('Prioritized Approach Milestones'!$B169=2,'Prioritized Approach Milestones'!$F169,"")</f>
        <v>0</v>
      </c>
      <c r="R169" s="75" t="str">
        <f>IF('Prioritized Approach Milestones'!$B169=3,'Prioritized Approach Milestones'!$F169,"")</f>
        <v/>
      </c>
      <c r="S169" s="75" t="str">
        <f>IF('Prioritized Approach Milestones'!$B169=4,'Prioritized Approach Milestones'!$F169,"")</f>
        <v/>
      </c>
      <c r="T169" s="75" t="str">
        <f>IF('Prioritized Approach Milestones'!$B169=5,'Prioritized Approach Milestones'!$F169,"")</f>
        <v/>
      </c>
      <c r="U169" s="76" t="str">
        <f>IF('Prioritized Approach Milestones'!$B169=6,'Prioritized Approach Milestones'!$F169,"")</f>
        <v/>
      </c>
      <c r="V169" s="77" t="str">
        <f>IF(AND('Prioritized Approach Milestones'!C169="Yes",'Prioritized Approach Milestones'!F169=""),"CORRECT",IF('Prioritized Approach Milestones'!C169="No","CORRECT",IF('Prioritized Approach Milestones'!B169=1,"ERROR 1","N/A")))</f>
        <v>N/A</v>
      </c>
      <c r="W169" s="77" t="str">
        <f>IF(AND('Prioritized Approach Milestones'!C169="Yes",'Prioritized Approach Milestones'!F169=""),"CORRECT",IF('Prioritized Approach Milestones'!C169="No","CORRECT",IF('Prioritized Approach Milestones'!B169=2,"ERROR 1","N/A")))</f>
        <v>ERROR 1</v>
      </c>
      <c r="X169" s="77" t="str">
        <f>IF(AND('Prioritized Approach Milestones'!C169="Yes",'Prioritized Approach Milestones'!F169=""),"CORRECT",IF('Prioritized Approach Milestones'!C169="No","CORRECT",IF('Prioritized Approach Milestones'!B169=3,"ERROR 1","N/A")))</f>
        <v>N/A</v>
      </c>
      <c r="Y169" s="77" t="str">
        <f>IF(AND('Prioritized Approach Milestones'!C169="Yes",'Prioritized Approach Milestones'!F169=""),"CORRECT",IF('Prioritized Approach Milestones'!C169="No","CORRECT",IF('Prioritized Approach Milestones'!B169=4,"ERROR 1","N/A")))</f>
        <v>N/A</v>
      </c>
      <c r="Z169" s="77" t="str">
        <f>IF(AND('Prioritized Approach Milestones'!C169="Yes",'Prioritized Approach Milestones'!F169=""),"CORRECT",IF('Prioritized Approach Milestones'!C169="No","CORRECT",IF('Prioritized Approach Milestones'!B169=5,"ERROR 1","N/A")))</f>
        <v>N/A</v>
      </c>
      <c r="AA169" s="77" t="str">
        <f>IF(AND('Prioritized Approach Milestones'!C169="Yes",'Prioritized Approach Milestones'!F169=""),"CORRECT",IF('Prioritized Approach Milestones'!C169="No","CORRECT",IF('Prioritized Approach Milestones'!B169=6,"ERROR 1","N/A")))</f>
        <v>N/A</v>
      </c>
      <c r="AB169" s="69" t="str">
        <f>IF(AND('Prioritized Approach Milestones'!C169="No",'Prioritized Approach Milestones'!F169=""),IF('Prioritized Approach Milestones'!B169=1,"ERROR 2","N/A"),"CORRECT")</f>
        <v>CORRECT</v>
      </c>
      <c r="AC169" s="69" t="str">
        <f>IF(AND('Prioritized Approach Milestones'!C169="No",'Prioritized Approach Milestones'!F169=""),IF('Prioritized Approach Milestones'!B169=2,"ERROR 2","N/A"),"CORRECT")</f>
        <v>CORRECT</v>
      </c>
      <c r="AD169" s="69" t="str">
        <f>IF(AND('Prioritized Approach Milestones'!C169="No",'Prioritized Approach Milestones'!F169=""),IF('Prioritized Approach Milestones'!B169=3,"ERROR 2","N/A"),"CORRECT")</f>
        <v>CORRECT</v>
      </c>
      <c r="AE169" s="69" t="str">
        <f>IF(AND('Prioritized Approach Milestones'!C169="No",'Prioritized Approach Milestones'!F169=""),IF('Prioritized Approach Milestones'!B169=4,"ERROR 2","N/A"),"CORRECT")</f>
        <v>CORRECT</v>
      </c>
      <c r="AF169" s="69" t="str">
        <f>IF(AND('Prioritized Approach Milestones'!C169="No",'Prioritized Approach Milestones'!F169=""),IF('Prioritized Approach Milestones'!B169=5,"ERROR 2","N/A"),"CORRECT")</f>
        <v>CORRECT</v>
      </c>
      <c r="AG169" s="78" t="str">
        <f>IF(AND('Prioritized Approach Milestones'!C169="No",'Prioritized Approach Milestones'!F169=""),IF('Prioritized Approach Milestones'!B169=6,"ERROR 2","N/A"),"CORRECT")</f>
        <v>CORRECT</v>
      </c>
    </row>
    <row r="170" spans="1:33">
      <c r="A170" s="85">
        <f>COUNTIFS('Prioritized Approach Milestones'!B170,"1",'Prioritized Approach Milestones'!C170,"yes")</f>
        <v>0</v>
      </c>
      <c r="B170" s="90">
        <f>COUNTIFS('Prioritized Approach Milestones'!B170,"2",'Prioritized Approach Milestones'!C170,"yes")</f>
        <v>0</v>
      </c>
      <c r="C170" s="86">
        <f>COUNTIFS('Prioritized Approach Milestones'!B170,"3",'Prioritized Approach Milestones'!C170,"yes")</f>
        <v>0</v>
      </c>
      <c r="D170" s="87">
        <f>COUNTIFS('Prioritized Approach Milestones'!B170,"4",'Prioritized Approach Milestones'!C170,"yes")</f>
        <v>0</v>
      </c>
      <c r="E170" s="88">
        <f>COUNTIFS('Prioritized Approach Milestones'!B170,"5",'Prioritized Approach Milestones'!C170,"yes")</f>
        <v>0</v>
      </c>
      <c r="F170" s="89">
        <f>COUNTIFS('Prioritized Approach Milestones'!B170,"6",'Prioritized Approach Milestones'!C170,"yes")</f>
        <v>0</v>
      </c>
      <c r="G170" s="274">
        <f t="shared" si="8"/>
        <v>0</v>
      </c>
      <c r="H170" s="172">
        <f>COUNTIFS('Prioritized Approach Milestones'!B170,"1",'Prioritized Approach Milestones'!C170,"N/A")</f>
        <v>0</v>
      </c>
      <c r="I170" s="172">
        <f>COUNTIFS('Prioritized Approach Milestones'!B170,"2",'Prioritized Approach Milestones'!C170,"N/A")</f>
        <v>0</v>
      </c>
      <c r="J170" s="172">
        <f>COUNTIFS('Prioritized Approach Milestones'!B170,"3",'Prioritized Approach Milestones'!C170,"N/A")</f>
        <v>0</v>
      </c>
      <c r="K170" s="172">
        <f>COUNTIFS('Prioritized Approach Milestones'!B170,"4",'Prioritized Approach Milestones'!C170,"N/A")</f>
        <v>0</v>
      </c>
      <c r="L170" s="172">
        <f>COUNTIFS('Prioritized Approach Milestones'!B170,"5",'Prioritized Approach Milestones'!C170,"N/A")</f>
        <v>0</v>
      </c>
      <c r="M170" s="172">
        <f>COUNTIFS('Prioritized Approach Milestones'!B170,"6",'Prioritized Approach Milestones'!C170,"N/A")</f>
        <v>0</v>
      </c>
      <c r="N170" s="260">
        <f t="shared" si="7"/>
        <v>0</v>
      </c>
      <c r="O170" s="279"/>
      <c r="P170" s="75" t="str">
        <f>IF('Prioritized Approach Milestones'!$B170=1,'Prioritized Approach Milestones'!$F170,"")</f>
        <v/>
      </c>
      <c r="Q170" s="75">
        <f>IF('Prioritized Approach Milestones'!$B170=2,'Prioritized Approach Milestones'!$F170,"")</f>
        <v>0</v>
      </c>
      <c r="R170" s="75" t="str">
        <f>IF('Prioritized Approach Milestones'!$B170=3,'Prioritized Approach Milestones'!$F170,"")</f>
        <v/>
      </c>
      <c r="S170" s="75" t="str">
        <f>IF('Prioritized Approach Milestones'!$B170=4,'Prioritized Approach Milestones'!$F170,"")</f>
        <v/>
      </c>
      <c r="T170" s="75" t="str">
        <f>IF('Prioritized Approach Milestones'!$B170=5,'Prioritized Approach Milestones'!$F170,"")</f>
        <v/>
      </c>
      <c r="U170" s="76" t="str">
        <f>IF('Prioritized Approach Milestones'!$B170=6,'Prioritized Approach Milestones'!$F170,"")</f>
        <v/>
      </c>
      <c r="V170" s="77" t="str">
        <f>IF(AND('Prioritized Approach Milestones'!C170="Yes",'Prioritized Approach Milestones'!F170=""),"CORRECT",IF('Prioritized Approach Milestones'!C170="No","CORRECT",IF('Prioritized Approach Milestones'!B170=1,"ERROR 1","N/A")))</f>
        <v>N/A</v>
      </c>
      <c r="W170" s="77" t="str">
        <f>IF(AND('Prioritized Approach Milestones'!C170="Yes",'Prioritized Approach Milestones'!F170=""),"CORRECT",IF('Prioritized Approach Milestones'!C170="No","CORRECT",IF('Prioritized Approach Milestones'!B170=2,"ERROR 1","N/A")))</f>
        <v>ERROR 1</v>
      </c>
      <c r="X170" s="77" t="str">
        <f>IF(AND('Prioritized Approach Milestones'!C170="Yes",'Prioritized Approach Milestones'!F170=""),"CORRECT",IF('Prioritized Approach Milestones'!C170="No","CORRECT",IF('Prioritized Approach Milestones'!B170=3,"ERROR 1","N/A")))</f>
        <v>N/A</v>
      </c>
      <c r="Y170" s="77" t="str">
        <f>IF(AND('Prioritized Approach Milestones'!C170="Yes",'Prioritized Approach Milestones'!F170=""),"CORRECT",IF('Prioritized Approach Milestones'!C170="No","CORRECT",IF('Prioritized Approach Milestones'!B170=4,"ERROR 1","N/A")))</f>
        <v>N/A</v>
      </c>
      <c r="Z170" s="77" t="str">
        <f>IF(AND('Prioritized Approach Milestones'!C170="Yes",'Prioritized Approach Milestones'!F170=""),"CORRECT",IF('Prioritized Approach Milestones'!C170="No","CORRECT",IF('Prioritized Approach Milestones'!B170=5,"ERROR 1","N/A")))</f>
        <v>N/A</v>
      </c>
      <c r="AA170" s="77" t="str">
        <f>IF(AND('Prioritized Approach Milestones'!C170="Yes",'Prioritized Approach Milestones'!F170=""),"CORRECT",IF('Prioritized Approach Milestones'!C170="No","CORRECT",IF('Prioritized Approach Milestones'!B170=6,"ERROR 1","N/A")))</f>
        <v>N/A</v>
      </c>
      <c r="AB170" s="69" t="str">
        <f>IF(AND('Prioritized Approach Milestones'!C170="No",'Prioritized Approach Milestones'!F170=""),IF('Prioritized Approach Milestones'!B170=1,"ERROR 2","N/A"),"CORRECT")</f>
        <v>CORRECT</v>
      </c>
      <c r="AC170" s="69" t="str">
        <f>IF(AND('Prioritized Approach Milestones'!C170="No",'Prioritized Approach Milestones'!F170=""),IF('Prioritized Approach Milestones'!B170=2,"ERROR 2","N/A"),"CORRECT")</f>
        <v>CORRECT</v>
      </c>
      <c r="AD170" s="69" t="str">
        <f>IF(AND('Prioritized Approach Milestones'!C170="No",'Prioritized Approach Milestones'!F170=""),IF('Prioritized Approach Milestones'!B170=3,"ERROR 2","N/A"),"CORRECT")</f>
        <v>CORRECT</v>
      </c>
      <c r="AE170" s="69" t="str">
        <f>IF(AND('Prioritized Approach Milestones'!C170="No",'Prioritized Approach Milestones'!F170=""),IF('Prioritized Approach Milestones'!B170=4,"ERROR 2","N/A"),"CORRECT")</f>
        <v>CORRECT</v>
      </c>
      <c r="AF170" s="69" t="str">
        <f>IF(AND('Prioritized Approach Milestones'!C170="No",'Prioritized Approach Milestones'!F170=""),IF('Prioritized Approach Milestones'!B170=5,"ERROR 2","N/A"),"CORRECT")</f>
        <v>CORRECT</v>
      </c>
      <c r="AG170" s="78" t="str">
        <f>IF(AND('Prioritized Approach Milestones'!C170="No",'Prioritized Approach Milestones'!F170=""),IF('Prioritized Approach Milestones'!B170=6,"ERROR 2","N/A"),"CORRECT")</f>
        <v>CORRECT</v>
      </c>
    </row>
    <row r="171" spans="1:33">
      <c r="A171" s="85">
        <f>COUNTIFS('Prioritized Approach Milestones'!B171,"1",'Prioritized Approach Milestones'!C171,"yes")</f>
        <v>0</v>
      </c>
      <c r="B171" s="90">
        <f>COUNTIFS('Prioritized Approach Milestones'!B171,"2",'Prioritized Approach Milestones'!C171,"yes")</f>
        <v>0</v>
      </c>
      <c r="C171" s="86">
        <f>COUNTIFS('Prioritized Approach Milestones'!B171,"3",'Prioritized Approach Milestones'!C171,"yes")</f>
        <v>0</v>
      </c>
      <c r="D171" s="87">
        <f>COUNTIFS('Prioritized Approach Milestones'!B171,"4",'Prioritized Approach Milestones'!C171,"yes")</f>
        <v>0</v>
      </c>
      <c r="E171" s="88">
        <f>COUNTIFS('Prioritized Approach Milestones'!B171,"5",'Prioritized Approach Milestones'!C171,"yes")</f>
        <v>0</v>
      </c>
      <c r="F171" s="89">
        <f>COUNTIFS('Prioritized Approach Milestones'!B171,"6",'Prioritized Approach Milestones'!C171,"yes")</f>
        <v>0</v>
      </c>
      <c r="G171" s="274">
        <f t="shared" si="8"/>
        <v>0</v>
      </c>
      <c r="H171" s="172">
        <f>COUNTIFS('Prioritized Approach Milestones'!B171,"1",'Prioritized Approach Milestones'!C171,"N/A")</f>
        <v>0</v>
      </c>
      <c r="I171" s="172">
        <f>COUNTIFS('Prioritized Approach Milestones'!B171,"2",'Prioritized Approach Milestones'!C171,"N/A")</f>
        <v>0</v>
      </c>
      <c r="J171" s="172">
        <f>COUNTIFS('Prioritized Approach Milestones'!B171,"3",'Prioritized Approach Milestones'!C171,"N/A")</f>
        <v>0</v>
      </c>
      <c r="K171" s="172">
        <f>COUNTIFS('Prioritized Approach Milestones'!B171,"4",'Prioritized Approach Milestones'!C171,"N/A")</f>
        <v>0</v>
      </c>
      <c r="L171" s="172">
        <f>COUNTIFS('Prioritized Approach Milestones'!B171,"5",'Prioritized Approach Milestones'!C171,"N/A")</f>
        <v>0</v>
      </c>
      <c r="M171" s="172">
        <f>COUNTIFS('Prioritized Approach Milestones'!B171,"6",'Prioritized Approach Milestones'!C171,"N/A")</f>
        <v>0</v>
      </c>
      <c r="N171" s="260">
        <f t="shared" si="7"/>
        <v>0</v>
      </c>
      <c r="O171" s="279"/>
      <c r="P171" s="75" t="str">
        <f>IF('Prioritized Approach Milestones'!$B171=1,'Prioritized Approach Milestones'!$F171,"")</f>
        <v/>
      </c>
      <c r="Q171" s="75" t="str">
        <f>IF('Prioritized Approach Milestones'!$B171=2,'Prioritized Approach Milestones'!$F171,"")</f>
        <v/>
      </c>
      <c r="R171" s="75" t="str">
        <f>IF('Prioritized Approach Milestones'!$B171=3,'Prioritized Approach Milestones'!$F171,"")</f>
        <v/>
      </c>
      <c r="S171" s="75" t="str">
        <f>IF('Prioritized Approach Milestones'!$B171=4,'Prioritized Approach Milestones'!$F171,"")</f>
        <v/>
      </c>
      <c r="T171" s="75">
        <f>IF('Prioritized Approach Milestones'!$B171=5,'Prioritized Approach Milestones'!$F171,"")</f>
        <v>0</v>
      </c>
      <c r="U171" s="76" t="str">
        <f>IF('Prioritized Approach Milestones'!$B171=6,'Prioritized Approach Milestones'!$F171,"")</f>
        <v/>
      </c>
      <c r="V171" s="77" t="str">
        <f>IF(AND('Prioritized Approach Milestones'!C171="Yes",'Prioritized Approach Milestones'!F171=""),"CORRECT",IF('Prioritized Approach Milestones'!C171="No","CORRECT",IF('Prioritized Approach Milestones'!B171=1,"ERROR 1","N/A")))</f>
        <v>N/A</v>
      </c>
      <c r="W171" s="77" t="str">
        <f>IF(AND('Prioritized Approach Milestones'!C171="Yes",'Prioritized Approach Milestones'!F171=""),"CORRECT",IF('Prioritized Approach Milestones'!C171="No","CORRECT",IF('Prioritized Approach Milestones'!B171=2,"ERROR 1","N/A")))</f>
        <v>N/A</v>
      </c>
      <c r="X171" s="77" t="str">
        <f>IF(AND('Prioritized Approach Milestones'!C171="Yes",'Prioritized Approach Milestones'!F171=""),"CORRECT",IF('Prioritized Approach Milestones'!C171="No","CORRECT",IF('Prioritized Approach Milestones'!B171=3,"ERROR 1","N/A")))</f>
        <v>N/A</v>
      </c>
      <c r="Y171" s="77" t="str">
        <f>IF(AND('Prioritized Approach Milestones'!C171="Yes",'Prioritized Approach Milestones'!F171=""),"CORRECT",IF('Prioritized Approach Milestones'!C171="No","CORRECT",IF('Prioritized Approach Milestones'!B171=4,"ERROR 1","N/A")))</f>
        <v>N/A</v>
      </c>
      <c r="Z171" s="77" t="str">
        <f>IF(AND('Prioritized Approach Milestones'!C171="Yes",'Prioritized Approach Milestones'!F171=""),"CORRECT",IF('Prioritized Approach Milestones'!C171="No","CORRECT",IF('Prioritized Approach Milestones'!B171=5,"ERROR 1","N/A")))</f>
        <v>ERROR 1</v>
      </c>
      <c r="AA171" s="77" t="str">
        <f>IF(AND('Prioritized Approach Milestones'!C171="Yes",'Prioritized Approach Milestones'!F171=""),"CORRECT",IF('Prioritized Approach Milestones'!C171="No","CORRECT",IF('Prioritized Approach Milestones'!B171=6,"ERROR 1","N/A")))</f>
        <v>N/A</v>
      </c>
      <c r="AB171" s="69" t="str">
        <f>IF(AND('Prioritized Approach Milestones'!C171="No",'Prioritized Approach Milestones'!F171=""),IF('Prioritized Approach Milestones'!B171=1,"ERROR 2","N/A"),"CORRECT")</f>
        <v>CORRECT</v>
      </c>
      <c r="AC171" s="69" t="str">
        <f>IF(AND('Prioritized Approach Milestones'!C171="No",'Prioritized Approach Milestones'!F171=""),IF('Prioritized Approach Milestones'!B171=2,"ERROR 2","N/A"),"CORRECT")</f>
        <v>CORRECT</v>
      </c>
      <c r="AD171" s="69" t="str">
        <f>IF(AND('Prioritized Approach Milestones'!C171="No",'Prioritized Approach Milestones'!F171=""),IF('Prioritized Approach Milestones'!B171=3,"ERROR 2","N/A"),"CORRECT")</f>
        <v>CORRECT</v>
      </c>
      <c r="AE171" s="69" t="str">
        <f>IF(AND('Prioritized Approach Milestones'!C171="No",'Prioritized Approach Milestones'!F171=""),IF('Prioritized Approach Milestones'!B171=4,"ERROR 2","N/A"),"CORRECT")</f>
        <v>CORRECT</v>
      </c>
      <c r="AF171" s="69" t="str">
        <f>IF(AND('Prioritized Approach Milestones'!C171="No",'Prioritized Approach Milestones'!F171=""),IF('Prioritized Approach Milestones'!B171=5,"ERROR 2","N/A"),"CORRECT")</f>
        <v>CORRECT</v>
      </c>
      <c r="AG171" s="78" t="str">
        <f>IF(AND('Prioritized Approach Milestones'!C171="No",'Prioritized Approach Milestones'!F171=""),IF('Prioritized Approach Milestones'!B171=6,"ERROR 2","N/A"),"CORRECT")</f>
        <v>CORRECT</v>
      </c>
    </row>
    <row r="172" spans="1:33">
      <c r="A172" s="85">
        <f>COUNTIFS('Prioritized Approach Milestones'!B172,"1",'Prioritized Approach Milestones'!C172,"yes")</f>
        <v>0</v>
      </c>
      <c r="B172" s="90">
        <f>COUNTIFS('Prioritized Approach Milestones'!B172,"2",'Prioritized Approach Milestones'!C172,"yes")</f>
        <v>0</v>
      </c>
      <c r="C172" s="86">
        <f>COUNTIFS('Prioritized Approach Milestones'!B172,"3",'Prioritized Approach Milestones'!C172,"yes")</f>
        <v>0</v>
      </c>
      <c r="D172" s="87">
        <f>COUNTIFS('Prioritized Approach Milestones'!B172,"4",'Prioritized Approach Milestones'!C172,"yes")</f>
        <v>0</v>
      </c>
      <c r="E172" s="88">
        <f>COUNTIFS('Prioritized Approach Milestones'!B172,"5",'Prioritized Approach Milestones'!C172,"yes")</f>
        <v>0</v>
      </c>
      <c r="F172" s="89">
        <f>COUNTIFS('Prioritized Approach Milestones'!B172,"6",'Prioritized Approach Milestones'!C172,"yes")</f>
        <v>0</v>
      </c>
      <c r="G172" s="274">
        <f t="shared" si="8"/>
        <v>0</v>
      </c>
      <c r="H172" s="172">
        <f>COUNTIFS('Prioritized Approach Milestones'!B172,"1",'Prioritized Approach Milestones'!C172,"N/A")</f>
        <v>0</v>
      </c>
      <c r="I172" s="172">
        <f>COUNTIFS('Prioritized Approach Milestones'!B172,"2",'Prioritized Approach Milestones'!C172,"N/A")</f>
        <v>0</v>
      </c>
      <c r="J172" s="172">
        <f>COUNTIFS('Prioritized Approach Milestones'!B172,"3",'Prioritized Approach Milestones'!C172,"N/A")</f>
        <v>0</v>
      </c>
      <c r="K172" s="172">
        <f>COUNTIFS('Prioritized Approach Milestones'!B172,"4",'Prioritized Approach Milestones'!C172,"N/A")</f>
        <v>0</v>
      </c>
      <c r="L172" s="172">
        <f>COUNTIFS('Prioritized Approach Milestones'!B172,"5",'Prioritized Approach Milestones'!C172,"N/A")</f>
        <v>0</v>
      </c>
      <c r="M172" s="172">
        <f>COUNTIFS('Prioritized Approach Milestones'!B172,"6",'Prioritized Approach Milestones'!C172,"N/A")</f>
        <v>0</v>
      </c>
      <c r="N172" s="260">
        <f t="shared" si="7"/>
        <v>0</v>
      </c>
      <c r="O172" s="279"/>
      <c r="P172" s="75" t="str">
        <f>IF('Prioritized Approach Milestones'!$B172=1,'Prioritized Approach Milestones'!$F172,"")</f>
        <v/>
      </c>
      <c r="Q172" s="75" t="str">
        <f>IF('Prioritized Approach Milestones'!$B172=2,'Prioritized Approach Milestones'!$F172,"")</f>
        <v/>
      </c>
      <c r="R172" s="75" t="str">
        <f>IF('Prioritized Approach Milestones'!$B172=3,'Prioritized Approach Milestones'!$F172,"")</f>
        <v/>
      </c>
      <c r="S172" s="75" t="str">
        <f>IF('Prioritized Approach Milestones'!$B172=4,'Prioritized Approach Milestones'!$F172,"")</f>
        <v/>
      </c>
      <c r="T172" s="75" t="str">
        <f>IF('Prioritized Approach Milestones'!$B172=5,'Prioritized Approach Milestones'!$F172,"")</f>
        <v/>
      </c>
      <c r="U172" s="76" t="str">
        <f>IF('Prioritized Approach Milestones'!$B172=6,'Prioritized Approach Milestones'!$F172,"")</f>
        <v/>
      </c>
      <c r="V172" s="77" t="str">
        <f>IF(AND('Prioritized Approach Milestones'!C172="Yes",'Prioritized Approach Milestones'!F172=""),"CORRECT",IF('Prioritized Approach Milestones'!C172="No","CORRECT",IF('Prioritized Approach Milestones'!B172=1,"ERROR 1","N/A")))</f>
        <v>N/A</v>
      </c>
      <c r="W172" s="77" t="str">
        <f>IF(AND('Prioritized Approach Milestones'!C172="Yes",'Prioritized Approach Milestones'!F172=""),"CORRECT",IF('Prioritized Approach Milestones'!C172="No","CORRECT",IF('Prioritized Approach Milestones'!B172=2,"ERROR 1","N/A")))</f>
        <v>N/A</v>
      </c>
      <c r="X172" s="77" t="str">
        <f>IF(AND('Prioritized Approach Milestones'!C172="Yes",'Prioritized Approach Milestones'!F172=""),"CORRECT",IF('Prioritized Approach Milestones'!C172="No","CORRECT",IF('Prioritized Approach Milestones'!B172=3,"ERROR 1","N/A")))</f>
        <v>N/A</v>
      </c>
      <c r="Y172" s="77" t="str">
        <f>IF(AND('Prioritized Approach Milestones'!C172="Yes",'Prioritized Approach Milestones'!F172=""),"CORRECT",IF('Prioritized Approach Milestones'!C172="No","CORRECT",IF('Prioritized Approach Milestones'!B172=4,"ERROR 1","N/A")))</f>
        <v>N/A</v>
      </c>
      <c r="Z172" s="77" t="str">
        <f>IF(AND('Prioritized Approach Milestones'!C172="Yes",'Prioritized Approach Milestones'!F172=""),"CORRECT",IF('Prioritized Approach Milestones'!C172="No","CORRECT",IF('Prioritized Approach Milestones'!B172=5,"ERROR 1","N/A")))</f>
        <v>N/A</v>
      </c>
      <c r="AA172" s="77" t="str">
        <f>IF(AND('Prioritized Approach Milestones'!C172="Yes",'Prioritized Approach Milestones'!F172=""),"CORRECT",IF('Prioritized Approach Milestones'!C172="No","CORRECT",IF('Prioritized Approach Milestones'!B172=6,"ERROR 1","N/A")))</f>
        <v>N/A</v>
      </c>
      <c r="AB172" s="69" t="str">
        <f>IF(AND('Prioritized Approach Milestones'!C172="No",'Prioritized Approach Milestones'!F172=""),IF('Prioritized Approach Milestones'!B172=1,"ERROR 2","N/A"),"CORRECT")</f>
        <v>CORRECT</v>
      </c>
      <c r="AC172" s="69" t="str">
        <f>IF(AND('Prioritized Approach Milestones'!C172="No",'Prioritized Approach Milestones'!F172=""),IF('Prioritized Approach Milestones'!B172=2,"ERROR 2","N/A"),"CORRECT")</f>
        <v>CORRECT</v>
      </c>
      <c r="AD172" s="69" t="str">
        <f>IF(AND('Prioritized Approach Milestones'!C172="No",'Prioritized Approach Milestones'!F172=""),IF('Prioritized Approach Milestones'!B172=3,"ERROR 2","N/A"),"CORRECT")</f>
        <v>CORRECT</v>
      </c>
      <c r="AE172" s="69" t="str">
        <f>IF(AND('Prioritized Approach Milestones'!C172="No",'Prioritized Approach Milestones'!F172=""),IF('Prioritized Approach Milestones'!B172=4,"ERROR 2","N/A"),"CORRECT")</f>
        <v>CORRECT</v>
      </c>
      <c r="AF172" s="69" t="str">
        <f>IF(AND('Prioritized Approach Milestones'!C172="No",'Prioritized Approach Milestones'!F172=""),IF('Prioritized Approach Milestones'!B172=5,"ERROR 2","N/A"),"CORRECT")</f>
        <v>CORRECT</v>
      </c>
      <c r="AG172" s="78" t="str">
        <f>IF(AND('Prioritized Approach Milestones'!C172="No",'Prioritized Approach Milestones'!F172=""),IF('Prioritized Approach Milestones'!B172=6,"ERROR 2","N/A"),"CORRECT")</f>
        <v>CORRECT</v>
      </c>
    </row>
    <row r="173" spans="1:33">
      <c r="A173" s="85">
        <f>COUNTIFS('Prioritized Approach Milestones'!B173,"1",'Prioritized Approach Milestones'!C173,"yes")</f>
        <v>0</v>
      </c>
      <c r="B173" s="90">
        <f>COUNTIFS('Prioritized Approach Milestones'!B173,"2",'Prioritized Approach Milestones'!C173,"yes")</f>
        <v>0</v>
      </c>
      <c r="C173" s="86">
        <f>COUNTIFS('Prioritized Approach Milestones'!B173,"3",'Prioritized Approach Milestones'!C173,"yes")</f>
        <v>0</v>
      </c>
      <c r="D173" s="87">
        <f>COUNTIFS('Prioritized Approach Milestones'!B173,"4",'Prioritized Approach Milestones'!C173,"yes")</f>
        <v>0</v>
      </c>
      <c r="E173" s="88">
        <f>COUNTIFS('Prioritized Approach Milestones'!B173,"5",'Prioritized Approach Milestones'!C173,"yes")</f>
        <v>0</v>
      </c>
      <c r="F173" s="89">
        <f>COUNTIFS('Prioritized Approach Milestones'!B173,"6",'Prioritized Approach Milestones'!C173,"yes")</f>
        <v>0</v>
      </c>
      <c r="G173" s="274">
        <f t="shared" si="8"/>
        <v>0</v>
      </c>
      <c r="H173" s="172">
        <f>COUNTIFS('Prioritized Approach Milestones'!B173,"1",'Prioritized Approach Milestones'!C173,"N/A")</f>
        <v>0</v>
      </c>
      <c r="I173" s="172">
        <f>COUNTIFS('Prioritized Approach Milestones'!B173,"2",'Prioritized Approach Milestones'!C173,"N/A")</f>
        <v>0</v>
      </c>
      <c r="J173" s="172">
        <f>COUNTIFS('Prioritized Approach Milestones'!B173,"3",'Prioritized Approach Milestones'!C173,"N/A")</f>
        <v>0</v>
      </c>
      <c r="K173" s="172">
        <f>COUNTIFS('Prioritized Approach Milestones'!B173,"4",'Prioritized Approach Milestones'!C173,"N/A")</f>
        <v>0</v>
      </c>
      <c r="L173" s="172">
        <f>COUNTIFS('Prioritized Approach Milestones'!B173,"5",'Prioritized Approach Milestones'!C173,"N/A")</f>
        <v>0</v>
      </c>
      <c r="M173" s="172">
        <f>COUNTIFS('Prioritized Approach Milestones'!B173,"6",'Prioritized Approach Milestones'!C173,"N/A")</f>
        <v>0</v>
      </c>
      <c r="N173" s="260">
        <f t="shared" si="7"/>
        <v>0</v>
      </c>
      <c r="O173" s="279"/>
      <c r="P173" s="75" t="str">
        <f>IF('Prioritized Approach Milestones'!$B173=1,'Prioritized Approach Milestones'!$F173,"")</f>
        <v/>
      </c>
      <c r="Q173" s="75" t="str">
        <f>IF('Prioritized Approach Milestones'!$B173=2,'Prioritized Approach Milestones'!$F173,"")</f>
        <v/>
      </c>
      <c r="R173" s="75" t="str">
        <f>IF('Prioritized Approach Milestones'!$B173=3,'Prioritized Approach Milestones'!$F173,"")</f>
        <v/>
      </c>
      <c r="S173" s="75">
        <f>IF('Prioritized Approach Milestones'!$B173=4,'Prioritized Approach Milestones'!$F173,"")</f>
        <v>0</v>
      </c>
      <c r="T173" s="75" t="str">
        <f>IF('Prioritized Approach Milestones'!$B173=5,'Prioritized Approach Milestones'!$F173,"")</f>
        <v/>
      </c>
      <c r="U173" s="76" t="str">
        <f>IF('Prioritized Approach Milestones'!$B173=6,'Prioritized Approach Milestones'!$F173,"")</f>
        <v/>
      </c>
      <c r="V173" s="77" t="str">
        <f>IF(AND('Prioritized Approach Milestones'!C173="Yes",'Prioritized Approach Milestones'!F173=""),"CORRECT",IF('Prioritized Approach Milestones'!C173="No","CORRECT",IF('Prioritized Approach Milestones'!B173=1,"ERROR 1","N/A")))</f>
        <v>N/A</v>
      </c>
      <c r="W173" s="77" t="str">
        <f>IF(AND('Prioritized Approach Milestones'!C173="Yes",'Prioritized Approach Milestones'!F173=""),"CORRECT",IF('Prioritized Approach Milestones'!C173="No","CORRECT",IF('Prioritized Approach Milestones'!B173=2,"ERROR 1","N/A")))</f>
        <v>N/A</v>
      </c>
      <c r="X173" s="77" t="str">
        <f>IF(AND('Prioritized Approach Milestones'!C173="Yes",'Prioritized Approach Milestones'!F173=""),"CORRECT",IF('Prioritized Approach Milestones'!C173="No","CORRECT",IF('Prioritized Approach Milestones'!B173=3,"ERROR 1","N/A")))</f>
        <v>N/A</v>
      </c>
      <c r="Y173" s="77" t="str">
        <f>IF(AND('Prioritized Approach Milestones'!C173="Yes",'Prioritized Approach Milestones'!F173=""),"CORRECT",IF('Prioritized Approach Milestones'!C173="No","CORRECT",IF('Prioritized Approach Milestones'!B173=4,"ERROR 1","N/A")))</f>
        <v>ERROR 1</v>
      </c>
      <c r="Z173" s="77" t="str">
        <f>IF(AND('Prioritized Approach Milestones'!C173="Yes",'Prioritized Approach Milestones'!F173=""),"CORRECT",IF('Prioritized Approach Milestones'!C173="No","CORRECT",IF('Prioritized Approach Milestones'!B173=5,"ERROR 1","N/A")))</f>
        <v>N/A</v>
      </c>
      <c r="AA173" s="77" t="str">
        <f>IF(AND('Prioritized Approach Milestones'!C173="Yes",'Prioritized Approach Milestones'!F173=""),"CORRECT",IF('Prioritized Approach Milestones'!C173="No","CORRECT",IF('Prioritized Approach Milestones'!B173=6,"ERROR 1","N/A")))</f>
        <v>N/A</v>
      </c>
      <c r="AB173" s="69" t="str">
        <f>IF(AND('Prioritized Approach Milestones'!C173="No",'Prioritized Approach Milestones'!F173=""),IF('Prioritized Approach Milestones'!B173=1,"ERROR 2","N/A"),"CORRECT")</f>
        <v>CORRECT</v>
      </c>
      <c r="AC173" s="69" t="str">
        <f>IF(AND('Prioritized Approach Milestones'!C173="No",'Prioritized Approach Milestones'!F173=""),IF('Prioritized Approach Milestones'!B173=2,"ERROR 2","N/A"),"CORRECT")</f>
        <v>CORRECT</v>
      </c>
      <c r="AD173" s="69" t="str">
        <f>IF(AND('Prioritized Approach Milestones'!C173="No",'Prioritized Approach Milestones'!F173=""),IF('Prioritized Approach Milestones'!B173=3,"ERROR 2","N/A"),"CORRECT")</f>
        <v>CORRECT</v>
      </c>
      <c r="AE173" s="69" t="str">
        <f>IF(AND('Prioritized Approach Milestones'!C173="No",'Prioritized Approach Milestones'!F173=""),IF('Prioritized Approach Milestones'!B173=4,"ERROR 2","N/A"),"CORRECT")</f>
        <v>CORRECT</v>
      </c>
      <c r="AF173" s="69" t="str">
        <f>IF(AND('Prioritized Approach Milestones'!C173="No",'Prioritized Approach Milestones'!F173=""),IF('Prioritized Approach Milestones'!B173=5,"ERROR 2","N/A"),"CORRECT")</f>
        <v>CORRECT</v>
      </c>
      <c r="AG173" s="78" t="str">
        <f>IF(AND('Prioritized Approach Milestones'!C173="No",'Prioritized Approach Milestones'!F173=""),IF('Prioritized Approach Milestones'!B173=6,"ERROR 2","N/A"),"CORRECT")</f>
        <v>CORRECT</v>
      </c>
    </row>
    <row r="174" spans="1:33">
      <c r="A174" s="85">
        <f>COUNTIFS('Prioritized Approach Milestones'!B174,"1",'Prioritized Approach Milestones'!C174,"yes")</f>
        <v>0</v>
      </c>
      <c r="B174" s="90">
        <f>COUNTIFS('Prioritized Approach Milestones'!B174,"2",'Prioritized Approach Milestones'!C174,"yes")</f>
        <v>0</v>
      </c>
      <c r="C174" s="86">
        <f>COUNTIFS('Prioritized Approach Milestones'!B174,"3",'Prioritized Approach Milestones'!C174,"yes")</f>
        <v>0</v>
      </c>
      <c r="D174" s="87">
        <f>COUNTIFS('Prioritized Approach Milestones'!B174,"4",'Prioritized Approach Milestones'!C174,"yes")</f>
        <v>0</v>
      </c>
      <c r="E174" s="88">
        <f>COUNTIFS('Prioritized Approach Milestones'!B174,"5",'Prioritized Approach Milestones'!C174,"yes")</f>
        <v>0</v>
      </c>
      <c r="F174" s="89">
        <f>COUNTIFS('Prioritized Approach Milestones'!B174,"6",'Prioritized Approach Milestones'!C174,"yes")</f>
        <v>0</v>
      </c>
      <c r="G174" s="274">
        <f t="shared" si="8"/>
        <v>0</v>
      </c>
      <c r="H174" s="172">
        <f>COUNTIFS('Prioritized Approach Milestones'!B174,"1",'Prioritized Approach Milestones'!C174,"N/A")</f>
        <v>0</v>
      </c>
      <c r="I174" s="172">
        <f>COUNTIFS('Prioritized Approach Milestones'!B174,"2",'Prioritized Approach Milestones'!C174,"N/A")</f>
        <v>0</v>
      </c>
      <c r="J174" s="172">
        <f>COUNTIFS('Prioritized Approach Milestones'!B174,"3",'Prioritized Approach Milestones'!C174,"N/A")</f>
        <v>0</v>
      </c>
      <c r="K174" s="172">
        <f>COUNTIFS('Prioritized Approach Milestones'!B174,"4",'Prioritized Approach Milestones'!C174,"N/A")</f>
        <v>0</v>
      </c>
      <c r="L174" s="172">
        <f>COUNTIFS('Prioritized Approach Milestones'!B174,"5",'Prioritized Approach Milestones'!C174,"N/A")</f>
        <v>0</v>
      </c>
      <c r="M174" s="172">
        <f>COUNTIFS('Prioritized Approach Milestones'!B174,"6",'Prioritized Approach Milestones'!C174,"N/A")</f>
        <v>0</v>
      </c>
      <c r="N174" s="260">
        <f t="shared" si="7"/>
        <v>0</v>
      </c>
      <c r="O174" s="279"/>
      <c r="P174" s="75" t="str">
        <f>IF('Prioritized Approach Milestones'!$B174=1,'Prioritized Approach Milestones'!$F174,"")</f>
        <v/>
      </c>
      <c r="Q174" s="75" t="str">
        <f>IF('Prioritized Approach Milestones'!$B174=2,'Prioritized Approach Milestones'!$F174,"")</f>
        <v/>
      </c>
      <c r="R174" s="75" t="str">
        <f>IF('Prioritized Approach Milestones'!$B174=3,'Prioritized Approach Milestones'!$F174,"")</f>
        <v/>
      </c>
      <c r="S174" s="75" t="str">
        <f>IF('Prioritized Approach Milestones'!$B174=4,'Prioritized Approach Milestones'!$F174,"")</f>
        <v/>
      </c>
      <c r="T174" s="75" t="str">
        <f>IF('Prioritized Approach Milestones'!$B174=5,'Prioritized Approach Milestones'!$F174,"")</f>
        <v/>
      </c>
      <c r="U174" s="76" t="str">
        <f>IF('Prioritized Approach Milestones'!$B174=6,'Prioritized Approach Milestones'!$F174,"")</f>
        <v/>
      </c>
      <c r="V174" s="77" t="str">
        <f>IF(AND('Prioritized Approach Milestones'!C174="Yes",'Prioritized Approach Milestones'!F174=""),"CORRECT",IF('Prioritized Approach Milestones'!C174="No","CORRECT",IF('Prioritized Approach Milestones'!B174=1,"ERROR 1","N/A")))</f>
        <v>N/A</v>
      </c>
      <c r="W174" s="77" t="str">
        <f>IF(AND('Prioritized Approach Milestones'!C174="Yes",'Prioritized Approach Milestones'!F174=""),"CORRECT",IF('Prioritized Approach Milestones'!C174="No","CORRECT",IF('Prioritized Approach Milestones'!B174=2,"ERROR 1","N/A")))</f>
        <v>N/A</v>
      </c>
      <c r="X174" s="77" t="str">
        <f>IF(AND('Prioritized Approach Milestones'!C174="Yes",'Prioritized Approach Milestones'!F174=""),"CORRECT",IF('Prioritized Approach Milestones'!C174="No","CORRECT",IF('Prioritized Approach Milestones'!B174=3,"ERROR 1","N/A")))</f>
        <v>N/A</v>
      </c>
      <c r="Y174" s="77" t="str">
        <f>IF(AND('Prioritized Approach Milestones'!C174="Yes",'Prioritized Approach Milestones'!F174=""),"CORRECT",IF('Prioritized Approach Milestones'!C174="No","CORRECT",IF('Prioritized Approach Milestones'!B174=4,"ERROR 1","N/A")))</f>
        <v>N/A</v>
      </c>
      <c r="Z174" s="77" t="str">
        <f>IF(AND('Prioritized Approach Milestones'!C174="Yes",'Prioritized Approach Milestones'!F174=""),"CORRECT",IF('Prioritized Approach Milestones'!C174="No","CORRECT",IF('Prioritized Approach Milestones'!B174=5,"ERROR 1","N/A")))</f>
        <v>N/A</v>
      </c>
      <c r="AA174" s="77" t="str">
        <f>IF(AND('Prioritized Approach Milestones'!C174="Yes",'Prioritized Approach Milestones'!F174=""),"CORRECT",IF('Prioritized Approach Milestones'!C174="No","CORRECT",IF('Prioritized Approach Milestones'!B174=6,"ERROR 1","N/A")))</f>
        <v>N/A</v>
      </c>
      <c r="AB174" s="69" t="str">
        <f>IF(AND('Prioritized Approach Milestones'!C174="No",'Prioritized Approach Milestones'!F174=""),IF('Prioritized Approach Milestones'!B174=1,"ERROR 2","N/A"),"CORRECT")</f>
        <v>CORRECT</v>
      </c>
      <c r="AC174" s="69" t="str">
        <f>IF(AND('Prioritized Approach Milestones'!C174="No",'Prioritized Approach Milestones'!F174=""),IF('Prioritized Approach Milestones'!B174=2,"ERROR 2","N/A"),"CORRECT")</f>
        <v>CORRECT</v>
      </c>
      <c r="AD174" s="69" t="str">
        <f>IF(AND('Prioritized Approach Milestones'!C174="No",'Prioritized Approach Milestones'!F174=""),IF('Prioritized Approach Milestones'!B174=3,"ERROR 2","N/A"),"CORRECT")</f>
        <v>CORRECT</v>
      </c>
      <c r="AE174" s="69" t="str">
        <f>IF(AND('Prioritized Approach Milestones'!C174="No",'Prioritized Approach Milestones'!F174=""),IF('Prioritized Approach Milestones'!B174=4,"ERROR 2","N/A"),"CORRECT")</f>
        <v>CORRECT</v>
      </c>
      <c r="AF174" s="69" t="str">
        <f>IF(AND('Prioritized Approach Milestones'!C174="No",'Prioritized Approach Milestones'!F174=""),IF('Prioritized Approach Milestones'!B174=5,"ERROR 2","N/A"),"CORRECT")</f>
        <v>CORRECT</v>
      </c>
      <c r="AG174" s="78" t="str">
        <f>IF(AND('Prioritized Approach Milestones'!C174="No",'Prioritized Approach Milestones'!F174=""),IF('Prioritized Approach Milestones'!B174=6,"ERROR 2","N/A"),"CORRECT")</f>
        <v>CORRECT</v>
      </c>
    </row>
    <row r="175" spans="1:33">
      <c r="A175" s="85">
        <f>COUNTIFS('Prioritized Approach Milestones'!B175,"1",'Prioritized Approach Milestones'!C175,"yes")</f>
        <v>0</v>
      </c>
      <c r="B175" s="90">
        <f>COUNTIFS('Prioritized Approach Milestones'!B175,"2",'Prioritized Approach Milestones'!C175,"yes")</f>
        <v>0</v>
      </c>
      <c r="C175" s="86">
        <f>COUNTIFS('Prioritized Approach Milestones'!B175,"3",'Prioritized Approach Milestones'!C175,"yes")</f>
        <v>0</v>
      </c>
      <c r="D175" s="87">
        <f>COUNTIFS('Prioritized Approach Milestones'!B175,"4",'Prioritized Approach Milestones'!C175,"yes")</f>
        <v>0</v>
      </c>
      <c r="E175" s="88">
        <f>COUNTIFS('Prioritized Approach Milestones'!B175,"5",'Prioritized Approach Milestones'!C175,"yes")</f>
        <v>0</v>
      </c>
      <c r="F175" s="89">
        <f>COUNTIFS('Prioritized Approach Milestones'!B175,"6",'Prioritized Approach Milestones'!C175,"yes")</f>
        <v>0</v>
      </c>
      <c r="G175" s="274">
        <f t="shared" si="8"/>
        <v>0</v>
      </c>
      <c r="H175" s="172">
        <f>COUNTIFS('Prioritized Approach Milestones'!B175,"1",'Prioritized Approach Milestones'!C175,"N/A")</f>
        <v>0</v>
      </c>
      <c r="I175" s="172">
        <f>COUNTIFS('Prioritized Approach Milestones'!B175,"2",'Prioritized Approach Milestones'!C175,"N/A")</f>
        <v>0</v>
      </c>
      <c r="J175" s="172">
        <f>COUNTIFS('Prioritized Approach Milestones'!B175,"3",'Prioritized Approach Milestones'!C175,"N/A")</f>
        <v>0</v>
      </c>
      <c r="K175" s="172">
        <f>COUNTIFS('Prioritized Approach Milestones'!B175,"4",'Prioritized Approach Milestones'!C175,"N/A")</f>
        <v>0</v>
      </c>
      <c r="L175" s="172">
        <f>COUNTIFS('Prioritized Approach Milestones'!B175,"5",'Prioritized Approach Milestones'!C175,"N/A")</f>
        <v>0</v>
      </c>
      <c r="M175" s="172">
        <f>COUNTIFS('Prioritized Approach Milestones'!B175,"6",'Prioritized Approach Milestones'!C175,"N/A")</f>
        <v>0</v>
      </c>
      <c r="N175" s="260">
        <f t="shared" si="7"/>
        <v>0</v>
      </c>
      <c r="O175" s="279"/>
      <c r="P175" s="75" t="str">
        <f>IF('Prioritized Approach Milestones'!$B175=1,'Prioritized Approach Milestones'!$F175,"")</f>
        <v/>
      </c>
      <c r="Q175" s="75" t="str">
        <f>IF('Prioritized Approach Milestones'!$B175=2,'Prioritized Approach Milestones'!$F175,"")</f>
        <v/>
      </c>
      <c r="R175" s="75" t="str">
        <f>IF('Prioritized Approach Milestones'!$B175=3,'Prioritized Approach Milestones'!$F175,"")</f>
        <v/>
      </c>
      <c r="S175" s="75">
        <f>IF('Prioritized Approach Milestones'!$B175=4,'Prioritized Approach Milestones'!$F175,"")</f>
        <v>0</v>
      </c>
      <c r="T175" s="75" t="str">
        <f>IF('Prioritized Approach Milestones'!$B175=5,'Prioritized Approach Milestones'!$F175,"")</f>
        <v/>
      </c>
      <c r="U175" s="76" t="str">
        <f>IF('Prioritized Approach Milestones'!$B175=6,'Prioritized Approach Milestones'!$F175,"")</f>
        <v/>
      </c>
      <c r="V175" s="77" t="str">
        <f>IF(AND('Prioritized Approach Milestones'!C175="Yes",'Prioritized Approach Milestones'!F175=""),"CORRECT",IF('Prioritized Approach Milestones'!C175="No","CORRECT",IF('Prioritized Approach Milestones'!B175=1,"ERROR 1","N/A")))</f>
        <v>N/A</v>
      </c>
      <c r="W175" s="77" t="str">
        <f>IF(AND('Prioritized Approach Milestones'!C175="Yes",'Prioritized Approach Milestones'!F175=""),"CORRECT",IF('Prioritized Approach Milestones'!C175="No","CORRECT",IF('Prioritized Approach Milestones'!B175=2,"ERROR 1","N/A")))</f>
        <v>N/A</v>
      </c>
      <c r="X175" s="77" t="str">
        <f>IF(AND('Prioritized Approach Milestones'!C175="Yes",'Prioritized Approach Milestones'!F175=""),"CORRECT",IF('Prioritized Approach Milestones'!C175="No","CORRECT",IF('Prioritized Approach Milestones'!B175=3,"ERROR 1","N/A")))</f>
        <v>N/A</v>
      </c>
      <c r="Y175" s="77" t="str">
        <f>IF(AND('Prioritized Approach Milestones'!C175="Yes",'Prioritized Approach Milestones'!F175=""),"CORRECT",IF('Prioritized Approach Milestones'!C175="No","CORRECT",IF('Prioritized Approach Milestones'!B175=4,"ERROR 1","N/A")))</f>
        <v>ERROR 1</v>
      </c>
      <c r="Z175" s="77" t="str">
        <f>IF(AND('Prioritized Approach Milestones'!C175="Yes",'Prioritized Approach Milestones'!F175=""),"CORRECT",IF('Prioritized Approach Milestones'!C175="No","CORRECT",IF('Prioritized Approach Milestones'!B175=5,"ERROR 1","N/A")))</f>
        <v>N/A</v>
      </c>
      <c r="AA175" s="77" t="str">
        <f>IF(AND('Prioritized Approach Milestones'!C175="Yes",'Prioritized Approach Milestones'!F175=""),"CORRECT",IF('Prioritized Approach Milestones'!C175="No","CORRECT",IF('Prioritized Approach Milestones'!B175=6,"ERROR 1","N/A")))</f>
        <v>N/A</v>
      </c>
      <c r="AB175" s="69" t="str">
        <f>IF(AND('Prioritized Approach Milestones'!C175="No",'Prioritized Approach Milestones'!F175=""),IF('Prioritized Approach Milestones'!B175=1,"ERROR 2","N/A"),"CORRECT")</f>
        <v>CORRECT</v>
      </c>
      <c r="AC175" s="69" t="str">
        <f>IF(AND('Prioritized Approach Milestones'!C175="No",'Prioritized Approach Milestones'!F175=""),IF('Prioritized Approach Milestones'!B175=2,"ERROR 2","N/A"),"CORRECT")</f>
        <v>CORRECT</v>
      </c>
      <c r="AD175" s="69" t="str">
        <f>IF(AND('Prioritized Approach Milestones'!C175="No",'Prioritized Approach Milestones'!F175=""),IF('Prioritized Approach Milestones'!B175=3,"ERROR 2","N/A"),"CORRECT")</f>
        <v>CORRECT</v>
      </c>
      <c r="AE175" s="69" t="str">
        <f>IF(AND('Prioritized Approach Milestones'!C175="No",'Prioritized Approach Milestones'!F175=""),IF('Prioritized Approach Milestones'!B175=4,"ERROR 2","N/A"),"CORRECT")</f>
        <v>CORRECT</v>
      </c>
      <c r="AF175" s="69" t="str">
        <f>IF(AND('Prioritized Approach Milestones'!C175="No",'Prioritized Approach Milestones'!F175=""),IF('Prioritized Approach Milestones'!B175=5,"ERROR 2","N/A"),"CORRECT")</f>
        <v>CORRECT</v>
      </c>
      <c r="AG175" s="78" t="str">
        <f>IF(AND('Prioritized Approach Milestones'!C175="No",'Prioritized Approach Milestones'!F175=""),IF('Prioritized Approach Milestones'!B175=6,"ERROR 2","N/A"),"CORRECT")</f>
        <v>CORRECT</v>
      </c>
    </row>
    <row r="176" spans="1:33">
      <c r="A176" s="85">
        <f>COUNTIFS('Prioritized Approach Milestones'!B176,"1",'Prioritized Approach Milestones'!C176,"yes")</f>
        <v>0</v>
      </c>
      <c r="B176" s="90">
        <f>COUNTIFS('Prioritized Approach Milestones'!B176,"2",'Prioritized Approach Milestones'!C176,"yes")</f>
        <v>0</v>
      </c>
      <c r="C176" s="86">
        <f>COUNTIFS('Prioritized Approach Milestones'!B176,"3",'Prioritized Approach Milestones'!C176,"yes")</f>
        <v>0</v>
      </c>
      <c r="D176" s="87">
        <f>COUNTIFS('Prioritized Approach Milestones'!B176,"4",'Prioritized Approach Milestones'!C176,"yes")</f>
        <v>0</v>
      </c>
      <c r="E176" s="88">
        <f>COUNTIFS('Prioritized Approach Milestones'!B176,"5",'Prioritized Approach Milestones'!C176,"yes")</f>
        <v>0</v>
      </c>
      <c r="F176" s="89">
        <f>COUNTIFS('Prioritized Approach Milestones'!B176,"6",'Prioritized Approach Milestones'!C176,"yes")</f>
        <v>0</v>
      </c>
      <c r="G176" s="274">
        <f t="shared" si="8"/>
        <v>0</v>
      </c>
      <c r="H176" s="172">
        <f>COUNTIFS('Prioritized Approach Milestones'!B176,"1",'Prioritized Approach Milestones'!C176,"N/A")</f>
        <v>0</v>
      </c>
      <c r="I176" s="172">
        <f>COUNTIFS('Prioritized Approach Milestones'!B176,"2",'Prioritized Approach Milestones'!C176,"N/A")</f>
        <v>0</v>
      </c>
      <c r="J176" s="172">
        <f>COUNTIFS('Prioritized Approach Milestones'!B176,"3",'Prioritized Approach Milestones'!C176,"N/A")</f>
        <v>0</v>
      </c>
      <c r="K176" s="172">
        <f>COUNTIFS('Prioritized Approach Milestones'!B176,"4",'Prioritized Approach Milestones'!C176,"N/A")</f>
        <v>0</v>
      </c>
      <c r="L176" s="172">
        <f>COUNTIFS('Prioritized Approach Milestones'!B176,"5",'Prioritized Approach Milestones'!C176,"N/A")</f>
        <v>0</v>
      </c>
      <c r="M176" s="172">
        <f>COUNTIFS('Prioritized Approach Milestones'!B176,"6",'Prioritized Approach Milestones'!C176,"N/A")</f>
        <v>0</v>
      </c>
      <c r="N176" s="260">
        <f t="shared" si="7"/>
        <v>0</v>
      </c>
      <c r="O176" s="279"/>
      <c r="P176" s="75" t="str">
        <f>IF('Prioritized Approach Milestones'!$B176=1,'Prioritized Approach Milestones'!$F176,"")</f>
        <v/>
      </c>
      <c r="Q176" s="75" t="str">
        <f>IF('Prioritized Approach Milestones'!$B176=2,'Prioritized Approach Milestones'!$F176,"")</f>
        <v/>
      </c>
      <c r="R176" s="75" t="str">
        <f>IF('Prioritized Approach Milestones'!$B176=3,'Prioritized Approach Milestones'!$F176,"")</f>
        <v/>
      </c>
      <c r="S176" s="75">
        <f>IF('Prioritized Approach Milestones'!$B176=4,'Prioritized Approach Milestones'!$F176,"")</f>
        <v>0</v>
      </c>
      <c r="T176" s="75" t="str">
        <f>IF('Prioritized Approach Milestones'!$B176=5,'Prioritized Approach Milestones'!$F176,"")</f>
        <v/>
      </c>
      <c r="U176" s="76" t="str">
        <f>IF('Prioritized Approach Milestones'!$B176=6,'Prioritized Approach Milestones'!$F176,"")</f>
        <v/>
      </c>
      <c r="V176" s="77" t="str">
        <f>IF(AND('Prioritized Approach Milestones'!C176="Yes",'Prioritized Approach Milestones'!F176=""),"CORRECT",IF('Prioritized Approach Milestones'!C176="No","CORRECT",IF('Prioritized Approach Milestones'!B176=1,"ERROR 1","N/A")))</f>
        <v>N/A</v>
      </c>
      <c r="W176" s="77" t="str">
        <f>IF(AND('Prioritized Approach Milestones'!C176="Yes",'Prioritized Approach Milestones'!F176=""),"CORRECT",IF('Prioritized Approach Milestones'!C176="No","CORRECT",IF('Prioritized Approach Milestones'!B176=2,"ERROR 1","N/A")))</f>
        <v>N/A</v>
      </c>
      <c r="X176" s="77" t="str">
        <f>IF(AND('Prioritized Approach Milestones'!C176="Yes",'Prioritized Approach Milestones'!F176=""),"CORRECT",IF('Prioritized Approach Milestones'!C176="No","CORRECT",IF('Prioritized Approach Milestones'!B176=3,"ERROR 1","N/A")))</f>
        <v>N/A</v>
      </c>
      <c r="Y176" s="77" t="str">
        <f>IF(AND('Prioritized Approach Milestones'!C176="Yes",'Prioritized Approach Milestones'!F176=""),"CORRECT",IF('Prioritized Approach Milestones'!C176="No","CORRECT",IF('Prioritized Approach Milestones'!B176=4,"ERROR 1","N/A")))</f>
        <v>ERROR 1</v>
      </c>
      <c r="Z176" s="77" t="str">
        <f>IF(AND('Prioritized Approach Milestones'!C176="Yes",'Prioritized Approach Milestones'!F176=""),"CORRECT",IF('Prioritized Approach Milestones'!C176="No","CORRECT",IF('Prioritized Approach Milestones'!B176=5,"ERROR 1","N/A")))</f>
        <v>N/A</v>
      </c>
      <c r="AA176" s="77" t="str">
        <f>IF(AND('Prioritized Approach Milestones'!C176="Yes",'Prioritized Approach Milestones'!F176=""),"CORRECT",IF('Prioritized Approach Milestones'!C176="No","CORRECT",IF('Prioritized Approach Milestones'!B176=6,"ERROR 1","N/A")))</f>
        <v>N/A</v>
      </c>
      <c r="AB176" s="69" t="str">
        <f>IF(AND('Prioritized Approach Milestones'!C176="No",'Prioritized Approach Milestones'!F176=""),IF('Prioritized Approach Milestones'!B176=1,"ERROR 2","N/A"),"CORRECT")</f>
        <v>CORRECT</v>
      </c>
      <c r="AC176" s="69" t="str">
        <f>IF(AND('Prioritized Approach Milestones'!C176="No",'Prioritized Approach Milestones'!F176=""),IF('Prioritized Approach Milestones'!B176=2,"ERROR 2","N/A"),"CORRECT")</f>
        <v>CORRECT</v>
      </c>
      <c r="AD176" s="69" t="str">
        <f>IF(AND('Prioritized Approach Milestones'!C176="No",'Prioritized Approach Milestones'!F176=""),IF('Prioritized Approach Milestones'!B176=3,"ERROR 2","N/A"),"CORRECT")</f>
        <v>CORRECT</v>
      </c>
      <c r="AE176" s="69" t="str">
        <f>IF(AND('Prioritized Approach Milestones'!C176="No",'Prioritized Approach Milestones'!F176=""),IF('Prioritized Approach Milestones'!B176=4,"ERROR 2","N/A"),"CORRECT")</f>
        <v>CORRECT</v>
      </c>
      <c r="AF176" s="69" t="str">
        <f>IF(AND('Prioritized Approach Milestones'!C176="No",'Prioritized Approach Milestones'!F176=""),IF('Prioritized Approach Milestones'!B176=5,"ERROR 2","N/A"),"CORRECT")</f>
        <v>CORRECT</v>
      </c>
      <c r="AG176" s="78" t="str">
        <f>IF(AND('Prioritized Approach Milestones'!C176="No",'Prioritized Approach Milestones'!F176=""),IF('Prioritized Approach Milestones'!B176=6,"ERROR 2","N/A"),"CORRECT")</f>
        <v>CORRECT</v>
      </c>
    </row>
    <row r="177" spans="1:33">
      <c r="A177" s="85">
        <f>COUNTIFS('Prioritized Approach Milestones'!B177,"1",'Prioritized Approach Milestones'!C177,"yes")</f>
        <v>0</v>
      </c>
      <c r="B177" s="90">
        <f>COUNTIFS('Prioritized Approach Milestones'!B177,"2",'Prioritized Approach Milestones'!C177,"yes")</f>
        <v>0</v>
      </c>
      <c r="C177" s="86">
        <f>COUNTIFS('Prioritized Approach Milestones'!B177,"3",'Prioritized Approach Milestones'!C177,"yes")</f>
        <v>0</v>
      </c>
      <c r="D177" s="87">
        <f>COUNTIFS('Prioritized Approach Milestones'!B177,"4",'Prioritized Approach Milestones'!C177,"yes")</f>
        <v>0</v>
      </c>
      <c r="E177" s="88">
        <f>COUNTIFS('Prioritized Approach Milestones'!B177,"5",'Prioritized Approach Milestones'!C177,"yes")</f>
        <v>0</v>
      </c>
      <c r="F177" s="89">
        <f>COUNTIFS('Prioritized Approach Milestones'!B177,"6",'Prioritized Approach Milestones'!C177,"yes")</f>
        <v>0</v>
      </c>
      <c r="G177" s="274">
        <f t="shared" si="8"/>
        <v>0</v>
      </c>
      <c r="H177" s="172">
        <f>COUNTIFS('Prioritized Approach Milestones'!B177,"1",'Prioritized Approach Milestones'!C177,"N/A")</f>
        <v>0</v>
      </c>
      <c r="I177" s="172">
        <f>COUNTIFS('Prioritized Approach Milestones'!B177,"2",'Prioritized Approach Milestones'!C177,"N/A")</f>
        <v>0</v>
      </c>
      <c r="J177" s="172">
        <f>COUNTIFS('Prioritized Approach Milestones'!B177,"3",'Prioritized Approach Milestones'!C177,"N/A")</f>
        <v>0</v>
      </c>
      <c r="K177" s="172">
        <f>COUNTIFS('Prioritized Approach Milestones'!B177,"4",'Prioritized Approach Milestones'!C177,"N/A")</f>
        <v>0</v>
      </c>
      <c r="L177" s="172">
        <f>COUNTIFS('Prioritized Approach Milestones'!B177,"5",'Prioritized Approach Milestones'!C177,"N/A")</f>
        <v>0</v>
      </c>
      <c r="M177" s="172">
        <f>COUNTIFS('Prioritized Approach Milestones'!B177,"6",'Prioritized Approach Milestones'!C177,"N/A")</f>
        <v>0</v>
      </c>
      <c r="N177" s="260">
        <f t="shared" si="7"/>
        <v>0</v>
      </c>
      <c r="O177" s="279"/>
      <c r="P177" s="75" t="str">
        <f>IF('Prioritized Approach Milestones'!$B177=1,'Prioritized Approach Milestones'!$F177,"")</f>
        <v/>
      </c>
      <c r="Q177" s="75" t="str">
        <f>IF('Prioritized Approach Milestones'!$B177=2,'Prioritized Approach Milestones'!$F177,"")</f>
        <v/>
      </c>
      <c r="R177" s="75" t="str">
        <f>IF('Prioritized Approach Milestones'!$B177=3,'Prioritized Approach Milestones'!$F177,"")</f>
        <v/>
      </c>
      <c r="S177" s="75">
        <f>IF('Prioritized Approach Milestones'!$B177=4,'Prioritized Approach Milestones'!$F177,"")</f>
        <v>0</v>
      </c>
      <c r="T177" s="75" t="str">
        <f>IF('Prioritized Approach Milestones'!$B177=5,'Prioritized Approach Milestones'!$F177,"")</f>
        <v/>
      </c>
      <c r="U177" s="76" t="str">
        <f>IF('Prioritized Approach Milestones'!$B177=6,'Prioritized Approach Milestones'!$F177,"")</f>
        <v/>
      </c>
      <c r="V177" s="77" t="str">
        <f>IF(AND('Prioritized Approach Milestones'!C177="Yes",'Prioritized Approach Milestones'!F177=""),"CORRECT",IF('Prioritized Approach Milestones'!C177="No","CORRECT",IF('Prioritized Approach Milestones'!B177=1,"ERROR 1","N/A")))</f>
        <v>N/A</v>
      </c>
      <c r="W177" s="77" t="str">
        <f>IF(AND('Prioritized Approach Milestones'!C177="Yes",'Prioritized Approach Milestones'!F177=""),"CORRECT",IF('Prioritized Approach Milestones'!C177="No","CORRECT",IF('Prioritized Approach Milestones'!B177=2,"ERROR 1","N/A")))</f>
        <v>N/A</v>
      </c>
      <c r="X177" s="77" t="str">
        <f>IF(AND('Prioritized Approach Milestones'!C177="Yes",'Prioritized Approach Milestones'!F177=""),"CORRECT",IF('Prioritized Approach Milestones'!C177="No","CORRECT",IF('Prioritized Approach Milestones'!B177=3,"ERROR 1","N/A")))</f>
        <v>N/A</v>
      </c>
      <c r="Y177" s="77" t="str">
        <f>IF(AND('Prioritized Approach Milestones'!C177="Yes",'Prioritized Approach Milestones'!F177=""),"CORRECT",IF('Prioritized Approach Milestones'!C177="No","CORRECT",IF('Prioritized Approach Milestones'!B177=4,"ERROR 1","N/A")))</f>
        <v>ERROR 1</v>
      </c>
      <c r="Z177" s="77" t="str">
        <f>IF(AND('Prioritized Approach Milestones'!C177="Yes",'Prioritized Approach Milestones'!F177=""),"CORRECT",IF('Prioritized Approach Milestones'!C177="No","CORRECT",IF('Prioritized Approach Milestones'!B177=5,"ERROR 1","N/A")))</f>
        <v>N/A</v>
      </c>
      <c r="AA177" s="77" t="str">
        <f>IF(AND('Prioritized Approach Milestones'!C177="Yes",'Prioritized Approach Milestones'!F177=""),"CORRECT",IF('Prioritized Approach Milestones'!C177="No","CORRECT",IF('Prioritized Approach Milestones'!B177=6,"ERROR 1","N/A")))</f>
        <v>N/A</v>
      </c>
      <c r="AB177" s="69" t="str">
        <f>IF(AND('Prioritized Approach Milestones'!C177="No",'Prioritized Approach Milestones'!F177=""),IF('Prioritized Approach Milestones'!B177=1,"ERROR 2","N/A"),"CORRECT")</f>
        <v>CORRECT</v>
      </c>
      <c r="AC177" s="69" t="str">
        <f>IF(AND('Prioritized Approach Milestones'!C177="No",'Prioritized Approach Milestones'!F177=""),IF('Prioritized Approach Milestones'!B177=2,"ERROR 2","N/A"),"CORRECT")</f>
        <v>CORRECT</v>
      </c>
      <c r="AD177" s="69" t="str">
        <f>IF(AND('Prioritized Approach Milestones'!C177="No",'Prioritized Approach Milestones'!F177=""),IF('Prioritized Approach Milestones'!B177=3,"ERROR 2","N/A"),"CORRECT")</f>
        <v>CORRECT</v>
      </c>
      <c r="AE177" s="69" t="str">
        <f>IF(AND('Prioritized Approach Milestones'!C177="No",'Prioritized Approach Milestones'!F177=""),IF('Prioritized Approach Milestones'!B177=4,"ERROR 2","N/A"),"CORRECT")</f>
        <v>CORRECT</v>
      </c>
      <c r="AF177" s="69" t="str">
        <f>IF(AND('Prioritized Approach Milestones'!C177="No",'Prioritized Approach Milestones'!F177=""),IF('Prioritized Approach Milestones'!B177=5,"ERROR 2","N/A"),"CORRECT")</f>
        <v>CORRECT</v>
      </c>
      <c r="AG177" s="78" t="str">
        <f>IF(AND('Prioritized Approach Milestones'!C177="No",'Prioritized Approach Milestones'!F177=""),IF('Prioritized Approach Milestones'!B177=6,"ERROR 2","N/A"),"CORRECT")</f>
        <v>CORRECT</v>
      </c>
    </row>
    <row r="178" spans="1:33">
      <c r="A178" s="85">
        <f>COUNTIFS('Prioritized Approach Milestones'!B178,"1",'Prioritized Approach Milestones'!C178,"yes")</f>
        <v>0</v>
      </c>
      <c r="B178" s="90">
        <f>COUNTIFS('Prioritized Approach Milestones'!B178,"2",'Prioritized Approach Milestones'!C178,"yes")</f>
        <v>0</v>
      </c>
      <c r="C178" s="86">
        <f>COUNTIFS('Prioritized Approach Milestones'!B178,"3",'Prioritized Approach Milestones'!C178,"yes")</f>
        <v>0</v>
      </c>
      <c r="D178" s="87">
        <f>COUNTIFS('Prioritized Approach Milestones'!B178,"4",'Prioritized Approach Milestones'!C178,"yes")</f>
        <v>0</v>
      </c>
      <c r="E178" s="88">
        <f>COUNTIFS('Prioritized Approach Milestones'!B178,"5",'Prioritized Approach Milestones'!C178,"yes")</f>
        <v>0</v>
      </c>
      <c r="F178" s="89">
        <f>COUNTIFS('Prioritized Approach Milestones'!B178,"6",'Prioritized Approach Milestones'!C178,"yes")</f>
        <v>0</v>
      </c>
      <c r="G178" s="274">
        <f t="shared" si="8"/>
        <v>0</v>
      </c>
      <c r="H178" s="172">
        <f>COUNTIFS('Prioritized Approach Milestones'!B178,"1",'Prioritized Approach Milestones'!C178,"N/A")</f>
        <v>0</v>
      </c>
      <c r="I178" s="172">
        <f>COUNTIFS('Prioritized Approach Milestones'!B178,"2",'Prioritized Approach Milestones'!C178,"N/A")</f>
        <v>0</v>
      </c>
      <c r="J178" s="172">
        <f>COUNTIFS('Prioritized Approach Milestones'!B178,"3",'Prioritized Approach Milestones'!C178,"N/A")</f>
        <v>0</v>
      </c>
      <c r="K178" s="172">
        <f>COUNTIFS('Prioritized Approach Milestones'!B178,"4",'Prioritized Approach Milestones'!C178,"N/A")</f>
        <v>0</v>
      </c>
      <c r="L178" s="172">
        <f>COUNTIFS('Prioritized Approach Milestones'!B178,"5",'Prioritized Approach Milestones'!C178,"N/A")</f>
        <v>0</v>
      </c>
      <c r="M178" s="172">
        <f>COUNTIFS('Prioritized Approach Milestones'!B178,"6",'Prioritized Approach Milestones'!C178,"N/A")</f>
        <v>0</v>
      </c>
      <c r="N178" s="260">
        <f t="shared" si="7"/>
        <v>0</v>
      </c>
      <c r="O178" s="279"/>
      <c r="P178" s="75" t="str">
        <f>IF('Prioritized Approach Milestones'!$B178=1,'Prioritized Approach Milestones'!$F178,"")</f>
        <v/>
      </c>
      <c r="Q178" s="75" t="str">
        <f>IF('Prioritized Approach Milestones'!$B178=2,'Prioritized Approach Milestones'!$F178,"")</f>
        <v/>
      </c>
      <c r="R178" s="75" t="str">
        <f>IF('Prioritized Approach Milestones'!$B178=3,'Prioritized Approach Milestones'!$F178,"")</f>
        <v/>
      </c>
      <c r="S178" s="75">
        <f>IF('Prioritized Approach Milestones'!$B178=4,'Prioritized Approach Milestones'!$F178,"")</f>
        <v>0</v>
      </c>
      <c r="T178" s="75" t="str">
        <f>IF('Prioritized Approach Milestones'!$B178=5,'Prioritized Approach Milestones'!$F178,"")</f>
        <v/>
      </c>
      <c r="U178" s="76" t="str">
        <f>IF('Prioritized Approach Milestones'!$B178=6,'Prioritized Approach Milestones'!$F178,"")</f>
        <v/>
      </c>
      <c r="V178" s="77" t="str">
        <f>IF(AND('Prioritized Approach Milestones'!C178="Yes",'Prioritized Approach Milestones'!F178=""),"CORRECT",IF('Prioritized Approach Milestones'!C178="No","CORRECT",IF('Prioritized Approach Milestones'!B178=1,"ERROR 1","N/A")))</f>
        <v>N/A</v>
      </c>
      <c r="W178" s="77" t="str">
        <f>IF(AND('Prioritized Approach Milestones'!C178="Yes",'Prioritized Approach Milestones'!F178=""),"CORRECT",IF('Prioritized Approach Milestones'!C178="No","CORRECT",IF('Prioritized Approach Milestones'!B178=2,"ERROR 1","N/A")))</f>
        <v>N/A</v>
      </c>
      <c r="X178" s="77" t="str">
        <f>IF(AND('Prioritized Approach Milestones'!C178="Yes",'Prioritized Approach Milestones'!F178=""),"CORRECT",IF('Prioritized Approach Milestones'!C178="No","CORRECT",IF('Prioritized Approach Milestones'!B178=3,"ERROR 1","N/A")))</f>
        <v>N/A</v>
      </c>
      <c r="Y178" s="77" t="str">
        <f>IF(AND('Prioritized Approach Milestones'!C178="Yes",'Prioritized Approach Milestones'!F178=""),"CORRECT",IF('Prioritized Approach Milestones'!C178="No","CORRECT",IF('Prioritized Approach Milestones'!B178=4,"ERROR 1","N/A")))</f>
        <v>ERROR 1</v>
      </c>
      <c r="Z178" s="77" t="str">
        <f>IF(AND('Prioritized Approach Milestones'!C178="Yes",'Prioritized Approach Milestones'!F178=""),"CORRECT",IF('Prioritized Approach Milestones'!C178="No","CORRECT",IF('Prioritized Approach Milestones'!B178=5,"ERROR 1","N/A")))</f>
        <v>N/A</v>
      </c>
      <c r="AA178" s="77" t="str">
        <f>IF(AND('Prioritized Approach Milestones'!C178="Yes",'Prioritized Approach Milestones'!F178=""),"CORRECT",IF('Prioritized Approach Milestones'!C178="No","CORRECT",IF('Prioritized Approach Milestones'!B178=6,"ERROR 1","N/A")))</f>
        <v>N/A</v>
      </c>
      <c r="AB178" s="69" t="str">
        <f>IF(AND('Prioritized Approach Milestones'!C178="No",'Prioritized Approach Milestones'!F178=""),IF('Prioritized Approach Milestones'!B178=1,"ERROR 2","N/A"),"CORRECT")</f>
        <v>CORRECT</v>
      </c>
      <c r="AC178" s="69" t="str">
        <f>IF(AND('Prioritized Approach Milestones'!C178="No",'Prioritized Approach Milestones'!F178=""),IF('Prioritized Approach Milestones'!B178=2,"ERROR 2","N/A"),"CORRECT")</f>
        <v>CORRECT</v>
      </c>
      <c r="AD178" s="69" t="str">
        <f>IF(AND('Prioritized Approach Milestones'!C178="No",'Prioritized Approach Milestones'!F178=""),IF('Prioritized Approach Milestones'!B178=3,"ERROR 2","N/A"),"CORRECT")</f>
        <v>CORRECT</v>
      </c>
      <c r="AE178" s="69" t="str">
        <f>IF(AND('Prioritized Approach Milestones'!C178="No",'Prioritized Approach Milestones'!F178=""),IF('Prioritized Approach Milestones'!B178=4,"ERROR 2","N/A"),"CORRECT")</f>
        <v>CORRECT</v>
      </c>
      <c r="AF178" s="69" t="str">
        <f>IF(AND('Prioritized Approach Milestones'!C178="No",'Prioritized Approach Milestones'!F178=""),IF('Prioritized Approach Milestones'!B178=5,"ERROR 2","N/A"),"CORRECT")</f>
        <v>CORRECT</v>
      </c>
      <c r="AG178" s="78" t="str">
        <f>IF(AND('Prioritized Approach Milestones'!C178="No",'Prioritized Approach Milestones'!F178=""),IF('Prioritized Approach Milestones'!B178=6,"ERROR 2","N/A"),"CORRECT")</f>
        <v>CORRECT</v>
      </c>
    </row>
    <row r="179" spans="1:33">
      <c r="A179" s="85">
        <f>COUNTIFS('Prioritized Approach Milestones'!B179,"1",'Prioritized Approach Milestones'!C179,"yes")</f>
        <v>0</v>
      </c>
      <c r="B179" s="90">
        <f>COUNTIFS('Prioritized Approach Milestones'!B179,"2",'Prioritized Approach Milestones'!C179,"yes")</f>
        <v>0</v>
      </c>
      <c r="C179" s="86">
        <f>COUNTIFS('Prioritized Approach Milestones'!B179,"3",'Prioritized Approach Milestones'!C179,"yes")</f>
        <v>0</v>
      </c>
      <c r="D179" s="87">
        <f>COUNTIFS('Prioritized Approach Milestones'!B179,"4",'Prioritized Approach Milestones'!C179,"yes")</f>
        <v>0</v>
      </c>
      <c r="E179" s="88">
        <f>COUNTIFS('Prioritized Approach Milestones'!B179,"5",'Prioritized Approach Milestones'!C179,"yes")</f>
        <v>0</v>
      </c>
      <c r="F179" s="89">
        <f>COUNTIFS('Prioritized Approach Milestones'!B179,"6",'Prioritized Approach Milestones'!C179,"yes")</f>
        <v>0</v>
      </c>
      <c r="G179" s="274">
        <f t="shared" si="8"/>
        <v>0</v>
      </c>
      <c r="H179" s="172">
        <f>COUNTIFS('Prioritized Approach Milestones'!B179,"1",'Prioritized Approach Milestones'!C179,"N/A")</f>
        <v>0</v>
      </c>
      <c r="I179" s="172">
        <f>COUNTIFS('Prioritized Approach Milestones'!B179,"2",'Prioritized Approach Milestones'!C179,"N/A")</f>
        <v>0</v>
      </c>
      <c r="J179" s="172">
        <f>COUNTIFS('Prioritized Approach Milestones'!B179,"3",'Prioritized Approach Milestones'!C179,"N/A")</f>
        <v>0</v>
      </c>
      <c r="K179" s="172">
        <f>COUNTIFS('Prioritized Approach Milestones'!B179,"4",'Prioritized Approach Milestones'!C179,"N/A")</f>
        <v>0</v>
      </c>
      <c r="L179" s="172">
        <f>COUNTIFS('Prioritized Approach Milestones'!B179,"5",'Prioritized Approach Milestones'!C179,"N/A")</f>
        <v>0</v>
      </c>
      <c r="M179" s="172">
        <f>COUNTIFS('Prioritized Approach Milestones'!B179,"6",'Prioritized Approach Milestones'!C179,"N/A")</f>
        <v>0</v>
      </c>
      <c r="N179" s="260">
        <f t="shared" si="7"/>
        <v>0</v>
      </c>
      <c r="O179" s="279"/>
      <c r="P179" s="75" t="str">
        <f>IF('Prioritized Approach Milestones'!$B179=1,'Prioritized Approach Milestones'!$F179,"")</f>
        <v/>
      </c>
      <c r="Q179" s="75" t="str">
        <f>IF('Prioritized Approach Milestones'!$B179=2,'Prioritized Approach Milestones'!$F179,"")</f>
        <v/>
      </c>
      <c r="R179" s="75" t="str">
        <f>IF('Prioritized Approach Milestones'!$B179=3,'Prioritized Approach Milestones'!$F179,"")</f>
        <v/>
      </c>
      <c r="S179" s="75">
        <f>IF('Prioritized Approach Milestones'!$B179=4,'Prioritized Approach Milestones'!$F179,"")</f>
        <v>0</v>
      </c>
      <c r="T179" s="75" t="str">
        <f>IF('Prioritized Approach Milestones'!$B179=5,'Prioritized Approach Milestones'!$F179,"")</f>
        <v/>
      </c>
      <c r="U179" s="76" t="str">
        <f>IF('Prioritized Approach Milestones'!$B179=6,'Prioritized Approach Milestones'!$F179,"")</f>
        <v/>
      </c>
      <c r="V179" s="77" t="str">
        <f>IF(AND('Prioritized Approach Milestones'!C179="Yes",'Prioritized Approach Milestones'!F179=""),"CORRECT",IF('Prioritized Approach Milestones'!C179="No","CORRECT",IF('Prioritized Approach Milestones'!B179=1,"ERROR 1","N/A")))</f>
        <v>N/A</v>
      </c>
      <c r="W179" s="77" t="str">
        <f>IF(AND('Prioritized Approach Milestones'!C179="Yes",'Prioritized Approach Milestones'!F179=""),"CORRECT",IF('Prioritized Approach Milestones'!C179="No","CORRECT",IF('Prioritized Approach Milestones'!B179=2,"ERROR 1","N/A")))</f>
        <v>N/A</v>
      </c>
      <c r="X179" s="77" t="str">
        <f>IF(AND('Prioritized Approach Milestones'!C179="Yes",'Prioritized Approach Milestones'!F179=""),"CORRECT",IF('Prioritized Approach Milestones'!C179="No","CORRECT",IF('Prioritized Approach Milestones'!B179=3,"ERROR 1","N/A")))</f>
        <v>N/A</v>
      </c>
      <c r="Y179" s="77" t="str">
        <f>IF(AND('Prioritized Approach Milestones'!C179="Yes",'Prioritized Approach Milestones'!F179=""),"CORRECT",IF('Prioritized Approach Milestones'!C179="No","CORRECT",IF('Prioritized Approach Milestones'!B179=4,"ERROR 1","N/A")))</f>
        <v>ERROR 1</v>
      </c>
      <c r="Z179" s="77" t="str">
        <f>IF(AND('Prioritized Approach Milestones'!C179="Yes",'Prioritized Approach Milestones'!F179=""),"CORRECT",IF('Prioritized Approach Milestones'!C179="No","CORRECT",IF('Prioritized Approach Milestones'!B179=5,"ERROR 1","N/A")))</f>
        <v>N/A</v>
      </c>
      <c r="AA179" s="77" t="str">
        <f>IF(AND('Prioritized Approach Milestones'!C179="Yes",'Prioritized Approach Milestones'!F179=""),"CORRECT",IF('Prioritized Approach Milestones'!C179="No","CORRECT",IF('Prioritized Approach Milestones'!B179=6,"ERROR 1","N/A")))</f>
        <v>N/A</v>
      </c>
      <c r="AB179" s="69" t="str">
        <f>IF(AND('Prioritized Approach Milestones'!C179="No",'Prioritized Approach Milestones'!F179=""),IF('Prioritized Approach Milestones'!B179=1,"ERROR 2","N/A"),"CORRECT")</f>
        <v>CORRECT</v>
      </c>
      <c r="AC179" s="69" t="str">
        <f>IF(AND('Prioritized Approach Milestones'!C179="No",'Prioritized Approach Milestones'!F179=""),IF('Prioritized Approach Milestones'!B179=2,"ERROR 2","N/A"),"CORRECT")</f>
        <v>CORRECT</v>
      </c>
      <c r="AD179" s="69" t="str">
        <f>IF(AND('Prioritized Approach Milestones'!C179="No",'Prioritized Approach Milestones'!F179=""),IF('Prioritized Approach Milestones'!B179=3,"ERROR 2","N/A"),"CORRECT")</f>
        <v>CORRECT</v>
      </c>
      <c r="AE179" s="69" t="str">
        <f>IF(AND('Prioritized Approach Milestones'!C179="No",'Prioritized Approach Milestones'!F179=""),IF('Prioritized Approach Milestones'!B179=4,"ERROR 2","N/A"),"CORRECT")</f>
        <v>CORRECT</v>
      </c>
      <c r="AF179" s="69" t="str">
        <f>IF(AND('Prioritized Approach Milestones'!C179="No",'Prioritized Approach Milestones'!F179=""),IF('Prioritized Approach Milestones'!B179=5,"ERROR 2","N/A"),"CORRECT")</f>
        <v>CORRECT</v>
      </c>
      <c r="AG179" s="78" t="str">
        <f>IF(AND('Prioritized Approach Milestones'!C179="No",'Prioritized Approach Milestones'!F179=""),IF('Prioritized Approach Milestones'!B179=6,"ERROR 2","N/A"),"CORRECT")</f>
        <v>CORRECT</v>
      </c>
    </row>
    <row r="180" spans="1:33">
      <c r="A180" s="85">
        <f>COUNTIFS('Prioritized Approach Milestones'!B180,"1",'Prioritized Approach Milestones'!C180,"yes")</f>
        <v>0</v>
      </c>
      <c r="B180" s="90">
        <f>COUNTIFS('Prioritized Approach Milestones'!B180,"2",'Prioritized Approach Milestones'!C180,"yes")</f>
        <v>0</v>
      </c>
      <c r="C180" s="86">
        <f>COUNTIFS('Prioritized Approach Milestones'!B180,"3",'Prioritized Approach Milestones'!C180,"yes")</f>
        <v>0</v>
      </c>
      <c r="D180" s="87">
        <f>COUNTIFS('Prioritized Approach Milestones'!B180,"4",'Prioritized Approach Milestones'!C180,"yes")</f>
        <v>0</v>
      </c>
      <c r="E180" s="88">
        <f>COUNTIFS('Prioritized Approach Milestones'!B180,"5",'Prioritized Approach Milestones'!C180,"yes")</f>
        <v>0</v>
      </c>
      <c r="F180" s="89">
        <f>COUNTIFS('Prioritized Approach Milestones'!B180,"6",'Prioritized Approach Milestones'!C180,"yes")</f>
        <v>0</v>
      </c>
      <c r="G180" s="274">
        <f t="shared" si="8"/>
        <v>0</v>
      </c>
      <c r="H180" s="172">
        <f>COUNTIFS('Prioritized Approach Milestones'!B180,"1",'Prioritized Approach Milestones'!C180,"N/A")</f>
        <v>0</v>
      </c>
      <c r="I180" s="172">
        <f>COUNTIFS('Prioritized Approach Milestones'!B180,"2",'Prioritized Approach Milestones'!C180,"N/A")</f>
        <v>0</v>
      </c>
      <c r="J180" s="172">
        <f>COUNTIFS('Prioritized Approach Milestones'!B180,"3",'Prioritized Approach Milestones'!C180,"N/A")</f>
        <v>0</v>
      </c>
      <c r="K180" s="172">
        <f>COUNTIFS('Prioritized Approach Milestones'!B180,"4",'Prioritized Approach Milestones'!C180,"N/A")</f>
        <v>0</v>
      </c>
      <c r="L180" s="172">
        <f>COUNTIFS('Prioritized Approach Milestones'!B180,"5",'Prioritized Approach Milestones'!C180,"N/A")</f>
        <v>0</v>
      </c>
      <c r="M180" s="172">
        <f>COUNTIFS('Prioritized Approach Milestones'!B180,"6",'Prioritized Approach Milestones'!C180,"N/A")</f>
        <v>0</v>
      </c>
      <c r="N180" s="260">
        <f t="shared" si="7"/>
        <v>0</v>
      </c>
      <c r="O180" s="279"/>
      <c r="P180" s="75" t="str">
        <f>IF('Prioritized Approach Milestones'!$B180=1,'Prioritized Approach Milestones'!$F180,"")</f>
        <v/>
      </c>
      <c r="Q180" s="75" t="str">
        <f>IF('Prioritized Approach Milestones'!$B180=2,'Prioritized Approach Milestones'!$F180,"")</f>
        <v/>
      </c>
      <c r="R180" s="75" t="str">
        <f>IF('Prioritized Approach Milestones'!$B180=3,'Prioritized Approach Milestones'!$F180,"")</f>
        <v/>
      </c>
      <c r="S180" s="75">
        <f>IF('Prioritized Approach Milestones'!$B180=4,'Prioritized Approach Milestones'!$F180,"")</f>
        <v>0</v>
      </c>
      <c r="T180" s="75" t="str">
        <f>IF('Prioritized Approach Milestones'!$B180=5,'Prioritized Approach Milestones'!$F180,"")</f>
        <v/>
      </c>
      <c r="U180" s="76" t="str">
        <f>IF('Prioritized Approach Milestones'!$B180=6,'Prioritized Approach Milestones'!$F180,"")</f>
        <v/>
      </c>
      <c r="V180" s="77" t="str">
        <f>IF(AND('Prioritized Approach Milestones'!C180="Yes",'Prioritized Approach Milestones'!F180=""),"CORRECT",IF('Prioritized Approach Milestones'!C180="No","CORRECT",IF('Prioritized Approach Milestones'!B180=1,"ERROR 1","N/A")))</f>
        <v>N/A</v>
      </c>
      <c r="W180" s="77" t="str">
        <f>IF(AND('Prioritized Approach Milestones'!C180="Yes",'Prioritized Approach Milestones'!F180=""),"CORRECT",IF('Prioritized Approach Milestones'!C180="No","CORRECT",IF('Prioritized Approach Milestones'!B180=2,"ERROR 1","N/A")))</f>
        <v>N/A</v>
      </c>
      <c r="X180" s="77" t="str">
        <f>IF(AND('Prioritized Approach Milestones'!C180="Yes",'Prioritized Approach Milestones'!F180=""),"CORRECT",IF('Prioritized Approach Milestones'!C180="No","CORRECT",IF('Prioritized Approach Milestones'!B180=3,"ERROR 1","N/A")))</f>
        <v>N/A</v>
      </c>
      <c r="Y180" s="77" t="str">
        <f>IF(AND('Prioritized Approach Milestones'!C180="Yes",'Prioritized Approach Milestones'!F180=""),"CORRECT",IF('Prioritized Approach Milestones'!C180="No","CORRECT",IF('Prioritized Approach Milestones'!B180=4,"ERROR 1","N/A")))</f>
        <v>ERROR 1</v>
      </c>
      <c r="Z180" s="77" t="str">
        <f>IF(AND('Prioritized Approach Milestones'!C180="Yes",'Prioritized Approach Milestones'!F180=""),"CORRECT",IF('Prioritized Approach Milestones'!C180="No","CORRECT",IF('Prioritized Approach Milestones'!B180=5,"ERROR 1","N/A")))</f>
        <v>N/A</v>
      </c>
      <c r="AA180" s="77" t="str">
        <f>IF(AND('Prioritized Approach Milestones'!C180="Yes",'Prioritized Approach Milestones'!F180=""),"CORRECT",IF('Prioritized Approach Milestones'!C180="No","CORRECT",IF('Prioritized Approach Milestones'!B180=6,"ERROR 1","N/A")))</f>
        <v>N/A</v>
      </c>
      <c r="AB180" s="69" t="str">
        <f>IF(AND('Prioritized Approach Milestones'!C180="No",'Prioritized Approach Milestones'!F180=""),IF('Prioritized Approach Milestones'!B180=1,"ERROR 2","N/A"),"CORRECT")</f>
        <v>CORRECT</v>
      </c>
      <c r="AC180" s="69" t="str">
        <f>IF(AND('Prioritized Approach Milestones'!C180="No",'Prioritized Approach Milestones'!F180=""),IF('Prioritized Approach Milestones'!B180=2,"ERROR 2","N/A"),"CORRECT")</f>
        <v>CORRECT</v>
      </c>
      <c r="AD180" s="69" t="str">
        <f>IF(AND('Prioritized Approach Milestones'!C180="No",'Prioritized Approach Milestones'!F180=""),IF('Prioritized Approach Milestones'!B180=3,"ERROR 2","N/A"),"CORRECT")</f>
        <v>CORRECT</v>
      </c>
      <c r="AE180" s="69" t="str">
        <f>IF(AND('Prioritized Approach Milestones'!C180="No",'Prioritized Approach Milestones'!F180=""),IF('Prioritized Approach Milestones'!B180=4,"ERROR 2","N/A"),"CORRECT")</f>
        <v>CORRECT</v>
      </c>
      <c r="AF180" s="69" t="str">
        <f>IF(AND('Prioritized Approach Milestones'!C180="No",'Prioritized Approach Milestones'!F180=""),IF('Prioritized Approach Milestones'!B180=5,"ERROR 2","N/A"),"CORRECT")</f>
        <v>CORRECT</v>
      </c>
      <c r="AG180" s="78" t="str">
        <f>IF(AND('Prioritized Approach Milestones'!C180="No",'Prioritized Approach Milestones'!F180=""),IF('Prioritized Approach Milestones'!B180=6,"ERROR 2","N/A"),"CORRECT")</f>
        <v>CORRECT</v>
      </c>
    </row>
    <row r="181" spans="1:33">
      <c r="A181" s="85">
        <f>COUNTIFS('Prioritized Approach Milestones'!B181,"1",'Prioritized Approach Milestones'!C181,"yes")</f>
        <v>0</v>
      </c>
      <c r="B181" s="90">
        <f>COUNTIFS('Prioritized Approach Milestones'!B181,"2",'Prioritized Approach Milestones'!C181,"yes")</f>
        <v>0</v>
      </c>
      <c r="C181" s="86">
        <f>COUNTIFS('Prioritized Approach Milestones'!B181,"3",'Prioritized Approach Milestones'!C181,"yes")</f>
        <v>0</v>
      </c>
      <c r="D181" s="87">
        <f>COUNTIFS('Prioritized Approach Milestones'!B181,"4",'Prioritized Approach Milestones'!C181,"yes")</f>
        <v>0</v>
      </c>
      <c r="E181" s="88">
        <f>COUNTIFS('Prioritized Approach Milestones'!B181,"5",'Prioritized Approach Milestones'!C181,"yes")</f>
        <v>0</v>
      </c>
      <c r="F181" s="89">
        <f>COUNTIFS('Prioritized Approach Milestones'!B181,"6",'Prioritized Approach Milestones'!C181,"yes")</f>
        <v>0</v>
      </c>
      <c r="G181" s="274">
        <f t="shared" si="8"/>
        <v>0</v>
      </c>
      <c r="H181" s="172">
        <f>COUNTIFS('Prioritized Approach Milestones'!B181,"1",'Prioritized Approach Milestones'!C181,"N/A")</f>
        <v>0</v>
      </c>
      <c r="I181" s="172">
        <f>COUNTIFS('Prioritized Approach Milestones'!B181,"2",'Prioritized Approach Milestones'!C181,"N/A")</f>
        <v>0</v>
      </c>
      <c r="J181" s="172">
        <f>COUNTIFS('Prioritized Approach Milestones'!B181,"3",'Prioritized Approach Milestones'!C181,"N/A")</f>
        <v>0</v>
      </c>
      <c r="K181" s="172">
        <f>COUNTIFS('Prioritized Approach Milestones'!B181,"4",'Prioritized Approach Milestones'!C181,"N/A")</f>
        <v>0</v>
      </c>
      <c r="L181" s="172">
        <f>COUNTIFS('Prioritized Approach Milestones'!B181,"5",'Prioritized Approach Milestones'!C181,"N/A")</f>
        <v>0</v>
      </c>
      <c r="M181" s="172">
        <f>COUNTIFS('Prioritized Approach Milestones'!B181,"6",'Prioritized Approach Milestones'!C181,"N/A")</f>
        <v>0</v>
      </c>
      <c r="N181" s="260">
        <f t="shared" si="7"/>
        <v>0</v>
      </c>
      <c r="O181" s="279"/>
      <c r="P181" s="75" t="str">
        <f>IF('Prioritized Approach Milestones'!$B181=1,'Prioritized Approach Milestones'!$F181,"")</f>
        <v/>
      </c>
      <c r="Q181" s="75" t="str">
        <f>IF('Prioritized Approach Milestones'!$B181=2,'Prioritized Approach Milestones'!$F181,"")</f>
        <v/>
      </c>
      <c r="R181" s="75" t="str">
        <f>IF('Prioritized Approach Milestones'!$B181=3,'Prioritized Approach Milestones'!$F181,"")</f>
        <v/>
      </c>
      <c r="S181" s="75">
        <f>IF('Prioritized Approach Milestones'!$B181=4,'Prioritized Approach Milestones'!$F181,"")</f>
        <v>0</v>
      </c>
      <c r="T181" s="75" t="str">
        <f>IF('Prioritized Approach Milestones'!$B181=5,'Prioritized Approach Milestones'!$F181,"")</f>
        <v/>
      </c>
      <c r="U181" s="76" t="str">
        <f>IF('Prioritized Approach Milestones'!$B181=6,'Prioritized Approach Milestones'!$F181,"")</f>
        <v/>
      </c>
      <c r="V181" s="77" t="str">
        <f>IF(AND('Prioritized Approach Milestones'!C181="Yes",'Prioritized Approach Milestones'!F181=""),"CORRECT",IF('Prioritized Approach Milestones'!C181="No","CORRECT",IF('Prioritized Approach Milestones'!B181=1,"ERROR 1","N/A")))</f>
        <v>N/A</v>
      </c>
      <c r="W181" s="77" t="str">
        <f>IF(AND('Prioritized Approach Milestones'!C181="Yes",'Prioritized Approach Milestones'!F181=""),"CORRECT",IF('Prioritized Approach Milestones'!C181="No","CORRECT",IF('Prioritized Approach Milestones'!B181=2,"ERROR 1","N/A")))</f>
        <v>N/A</v>
      </c>
      <c r="X181" s="77" t="str">
        <f>IF(AND('Prioritized Approach Milestones'!C181="Yes",'Prioritized Approach Milestones'!F181=""),"CORRECT",IF('Prioritized Approach Milestones'!C181="No","CORRECT",IF('Prioritized Approach Milestones'!B181=3,"ERROR 1","N/A")))</f>
        <v>N/A</v>
      </c>
      <c r="Y181" s="77" t="str">
        <f>IF(AND('Prioritized Approach Milestones'!C181="Yes",'Prioritized Approach Milestones'!F181=""),"CORRECT",IF('Prioritized Approach Milestones'!C181="No","CORRECT",IF('Prioritized Approach Milestones'!B181=4,"ERROR 1","N/A")))</f>
        <v>ERROR 1</v>
      </c>
      <c r="Z181" s="77" t="str">
        <f>IF(AND('Prioritized Approach Milestones'!C181="Yes",'Prioritized Approach Milestones'!F181=""),"CORRECT",IF('Prioritized Approach Milestones'!C181="No","CORRECT",IF('Prioritized Approach Milestones'!B181=5,"ERROR 1","N/A")))</f>
        <v>N/A</v>
      </c>
      <c r="AA181" s="77" t="str">
        <f>IF(AND('Prioritized Approach Milestones'!C181="Yes",'Prioritized Approach Milestones'!F181=""),"CORRECT",IF('Prioritized Approach Milestones'!C181="No","CORRECT",IF('Prioritized Approach Milestones'!B181=6,"ERROR 1","N/A")))</f>
        <v>N/A</v>
      </c>
      <c r="AB181" s="69" t="str">
        <f>IF(AND('Prioritized Approach Milestones'!C181="No",'Prioritized Approach Milestones'!F181=""),IF('Prioritized Approach Milestones'!B181=1,"ERROR 2","N/A"),"CORRECT")</f>
        <v>CORRECT</v>
      </c>
      <c r="AC181" s="69" t="str">
        <f>IF(AND('Prioritized Approach Milestones'!C181="No",'Prioritized Approach Milestones'!F181=""),IF('Prioritized Approach Milestones'!B181=2,"ERROR 2","N/A"),"CORRECT")</f>
        <v>CORRECT</v>
      </c>
      <c r="AD181" s="69" t="str">
        <f>IF(AND('Prioritized Approach Milestones'!C181="No",'Prioritized Approach Milestones'!F181=""),IF('Prioritized Approach Milestones'!B181=3,"ERROR 2","N/A"),"CORRECT")</f>
        <v>CORRECT</v>
      </c>
      <c r="AE181" s="69" t="str">
        <f>IF(AND('Prioritized Approach Milestones'!C181="No",'Prioritized Approach Milestones'!F181=""),IF('Prioritized Approach Milestones'!B181=4,"ERROR 2","N/A"),"CORRECT")</f>
        <v>CORRECT</v>
      </c>
      <c r="AF181" s="69" t="str">
        <f>IF(AND('Prioritized Approach Milestones'!C181="No",'Prioritized Approach Milestones'!F181=""),IF('Prioritized Approach Milestones'!B181=5,"ERROR 2","N/A"),"CORRECT")</f>
        <v>CORRECT</v>
      </c>
      <c r="AG181" s="78" t="str">
        <f>IF(AND('Prioritized Approach Milestones'!C181="No",'Prioritized Approach Milestones'!F181=""),IF('Prioritized Approach Milestones'!B181=6,"ERROR 2","N/A"),"CORRECT")</f>
        <v>CORRECT</v>
      </c>
    </row>
    <row r="182" spans="1:33">
      <c r="A182" s="85">
        <f>COUNTIFS('Prioritized Approach Milestones'!B182,"1",'Prioritized Approach Milestones'!C182,"yes")</f>
        <v>0</v>
      </c>
      <c r="B182" s="90">
        <f>COUNTIFS('Prioritized Approach Milestones'!B182,"2",'Prioritized Approach Milestones'!C182,"yes")</f>
        <v>0</v>
      </c>
      <c r="C182" s="86">
        <f>COUNTIFS('Prioritized Approach Milestones'!B182,"3",'Prioritized Approach Milestones'!C182,"yes")</f>
        <v>0</v>
      </c>
      <c r="D182" s="87">
        <f>COUNTIFS('Prioritized Approach Milestones'!B182,"4",'Prioritized Approach Milestones'!C182,"yes")</f>
        <v>0</v>
      </c>
      <c r="E182" s="88">
        <f>COUNTIFS('Prioritized Approach Milestones'!B182,"5",'Prioritized Approach Milestones'!C182,"yes")</f>
        <v>0</v>
      </c>
      <c r="F182" s="89">
        <f>COUNTIFS('Prioritized Approach Milestones'!B182,"6",'Prioritized Approach Milestones'!C182,"yes")</f>
        <v>0</v>
      </c>
      <c r="G182" s="274">
        <f t="shared" si="8"/>
        <v>0</v>
      </c>
      <c r="H182" s="172">
        <f>COUNTIFS('Prioritized Approach Milestones'!B182,"1",'Prioritized Approach Milestones'!C182,"N/A")</f>
        <v>0</v>
      </c>
      <c r="I182" s="172">
        <f>COUNTIFS('Prioritized Approach Milestones'!B182,"2",'Prioritized Approach Milestones'!C182,"N/A")</f>
        <v>0</v>
      </c>
      <c r="J182" s="172">
        <f>COUNTIFS('Prioritized Approach Milestones'!B182,"3",'Prioritized Approach Milestones'!C182,"N/A")</f>
        <v>0</v>
      </c>
      <c r="K182" s="172">
        <f>COUNTIFS('Prioritized Approach Milestones'!B182,"4",'Prioritized Approach Milestones'!C182,"N/A")</f>
        <v>0</v>
      </c>
      <c r="L182" s="172">
        <f>COUNTIFS('Prioritized Approach Milestones'!B182,"5",'Prioritized Approach Milestones'!C182,"N/A")</f>
        <v>0</v>
      </c>
      <c r="M182" s="172">
        <f>COUNTIFS('Prioritized Approach Milestones'!B182,"6",'Prioritized Approach Milestones'!C182,"N/A")</f>
        <v>0</v>
      </c>
      <c r="N182" s="260">
        <f t="shared" si="7"/>
        <v>0</v>
      </c>
      <c r="O182" s="279"/>
      <c r="P182" s="75" t="str">
        <f>IF('Prioritized Approach Milestones'!$B182=1,'Prioritized Approach Milestones'!$F182,"")</f>
        <v/>
      </c>
      <c r="Q182" s="75" t="str">
        <f>IF('Prioritized Approach Milestones'!$B182=2,'Prioritized Approach Milestones'!$F182,"")</f>
        <v/>
      </c>
      <c r="R182" s="75" t="str">
        <f>IF('Prioritized Approach Milestones'!$B182=3,'Prioritized Approach Milestones'!$F182,"")</f>
        <v/>
      </c>
      <c r="S182" s="75" t="str">
        <f>IF('Prioritized Approach Milestones'!$B182=4,'Prioritized Approach Milestones'!$F182,"")</f>
        <v/>
      </c>
      <c r="T182" s="75" t="str">
        <f>IF('Prioritized Approach Milestones'!$B182=5,'Prioritized Approach Milestones'!$F182,"")</f>
        <v/>
      </c>
      <c r="U182" s="76" t="str">
        <f>IF('Prioritized Approach Milestones'!$B182=6,'Prioritized Approach Milestones'!$F182,"")</f>
        <v/>
      </c>
      <c r="V182" s="77" t="str">
        <f>IF(AND('Prioritized Approach Milestones'!C182="Yes",'Prioritized Approach Milestones'!F182=""),"CORRECT",IF('Prioritized Approach Milestones'!C182="No","CORRECT",IF('Prioritized Approach Milestones'!B182=1,"ERROR 1","N/A")))</f>
        <v>N/A</v>
      </c>
      <c r="W182" s="77" t="str">
        <f>IF(AND('Prioritized Approach Milestones'!C182="Yes",'Prioritized Approach Milestones'!F182=""),"CORRECT",IF('Prioritized Approach Milestones'!C182="No","CORRECT",IF('Prioritized Approach Milestones'!B182=2,"ERROR 1","N/A")))</f>
        <v>N/A</v>
      </c>
      <c r="X182" s="77" t="str">
        <f>IF(AND('Prioritized Approach Milestones'!C182="Yes",'Prioritized Approach Milestones'!F182=""),"CORRECT",IF('Prioritized Approach Milestones'!C182="No","CORRECT",IF('Prioritized Approach Milestones'!B182=3,"ERROR 1","N/A")))</f>
        <v>N/A</v>
      </c>
      <c r="Y182" s="77" t="str">
        <f>IF(AND('Prioritized Approach Milestones'!C182="Yes",'Prioritized Approach Milestones'!F182=""),"CORRECT",IF('Prioritized Approach Milestones'!C182="No","CORRECT",IF('Prioritized Approach Milestones'!B182=4,"ERROR 1","N/A")))</f>
        <v>N/A</v>
      </c>
      <c r="Z182" s="77" t="str">
        <f>IF(AND('Prioritized Approach Milestones'!C182="Yes",'Prioritized Approach Milestones'!F182=""),"CORRECT",IF('Prioritized Approach Milestones'!C182="No","CORRECT",IF('Prioritized Approach Milestones'!B182=5,"ERROR 1","N/A")))</f>
        <v>N/A</v>
      </c>
      <c r="AA182" s="77" t="str">
        <f>IF(AND('Prioritized Approach Milestones'!C182="Yes",'Prioritized Approach Milestones'!F182=""),"CORRECT",IF('Prioritized Approach Milestones'!C182="No","CORRECT",IF('Prioritized Approach Milestones'!B182=6,"ERROR 1","N/A")))</f>
        <v>N/A</v>
      </c>
      <c r="AB182" s="69" t="str">
        <f>IF(AND('Prioritized Approach Milestones'!C182="No",'Prioritized Approach Milestones'!F182=""),IF('Prioritized Approach Milestones'!B182=1,"ERROR 2","N/A"),"CORRECT")</f>
        <v>CORRECT</v>
      </c>
      <c r="AC182" s="69" t="str">
        <f>IF(AND('Prioritized Approach Milestones'!C182="No",'Prioritized Approach Milestones'!F182=""),IF('Prioritized Approach Milestones'!B182=2,"ERROR 2","N/A"),"CORRECT")</f>
        <v>CORRECT</v>
      </c>
      <c r="AD182" s="69" t="str">
        <f>IF(AND('Prioritized Approach Milestones'!C182="No",'Prioritized Approach Milestones'!F182=""),IF('Prioritized Approach Milestones'!B182=3,"ERROR 2","N/A"),"CORRECT")</f>
        <v>CORRECT</v>
      </c>
      <c r="AE182" s="69" t="str">
        <f>IF(AND('Prioritized Approach Milestones'!C182="No",'Prioritized Approach Milestones'!F182=""),IF('Prioritized Approach Milestones'!B182=4,"ERROR 2","N/A"),"CORRECT")</f>
        <v>CORRECT</v>
      </c>
      <c r="AF182" s="69" t="str">
        <f>IF(AND('Prioritized Approach Milestones'!C182="No",'Prioritized Approach Milestones'!F182=""),IF('Prioritized Approach Milestones'!B182=5,"ERROR 2","N/A"),"CORRECT")</f>
        <v>CORRECT</v>
      </c>
      <c r="AG182" s="78" t="str">
        <f>IF(AND('Prioritized Approach Milestones'!C182="No",'Prioritized Approach Milestones'!F182=""),IF('Prioritized Approach Milestones'!B182=6,"ERROR 2","N/A"),"CORRECT")</f>
        <v>CORRECT</v>
      </c>
    </row>
    <row r="183" spans="1:33">
      <c r="A183" s="85">
        <f>COUNTIFS('Prioritized Approach Milestones'!B183,"1",'Prioritized Approach Milestones'!C183,"yes")</f>
        <v>0</v>
      </c>
      <c r="B183" s="90">
        <f>COUNTIFS('Prioritized Approach Milestones'!B183,"2",'Prioritized Approach Milestones'!C183,"yes")</f>
        <v>0</v>
      </c>
      <c r="C183" s="86">
        <f>COUNTIFS('Prioritized Approach Milestones'!B183,"3",'Prioritized Approach Milestones'!C183,"yes")</f>
        <v>0</v>
      </c>
      <c r="D183" s="87">
        <f>COUNTIFS('Prioritized Approach Milestones'!B183,"4",'Prioritized Approach Milestones'!C183,"yes")</f>
        <v>0</v>
      </c>
      <c r="E183" s="88">
        <f>COUNTIFS('Prioritized Approach Milestones'!B183,"5",'Prioritized Approach Milestones'!C183,"yes")</f>
        <v>0</v>
      </c>
      <c r="F183" s="89">
        <f>COUNTIFS('Prioritized Approach Milestones'!B183,"6",'Prioritized Approach Milestones'!C183,"yes")</f>
        <v>0</v>
      </c>
      <c r="G183" s="274">
        <f t="shared" si="8"/>
        <v>0</v>
      </c>
      <c r="H183" s="172">
        <f>COUNTIFS('Prioritized Approach Milestones'!B183,"1",'Prioritized Approach Milestones'!C183,"N/A")</f>
        <v>0</v>
      </c>
      <c r="I183" s="172">
        <f>COUNTIFS('Prioritized Approach Milestones'!B183,"2",'Prioritized Approach Milestones'!C183,"N/A")</f>
        <v>0</v>
      </c>
      <c r="J183" s="172">
        <f>COUNTIFS('Prioritized Approach Milestones'!B183,"3",'Prioritized Approach Milestones'!C183,"N/A")</f>
        <v>0</v>
      </c>
      <c r="K183" s="172">
        <f>COUNTIFS('Prioritized Approach Milestones'!B183,"4",'Prioritized Approach Milestones'!C183,"N/A")</f>
        <v>0</v>
      </c>
      <c r="L183" s="172">
        <f>COUNTIFS('Prioritized Approach Milestones'!B183,"5",'Prioritized Approach Milestones'!C183,"N/A")</f>
        <v>0</v>
      </c>
      <c r="M183" s="172">
        <f>COUNTIFS('Prioritized Approach Milestones'!B183,"6",'Prioritized Approach Milestones'!C183,"N/A")</f>
        <v>0</v>
      </c>
      <c r="N183" s="260">
        <f t="shared" si="7"/>
        <v>0</v>
      </c>
      <c r="O183" s="279"/>
      <c r="P183" s="75" t="str">
        <f>IF('Prioritized Approach Milestones'!$B183=1,'Prioritized Approach Milestones'!$F183,"")</f>
        <v/>
      </c>
      <c r="Q183" s="75" t="str">
        <f>IF('Prioritized Approach Milestones'!$B183=2,'Prioritized Approach Milestones'!$F183,"")</f>
        <v/>
      </c>
      <c r="R183" s="75" t="str">
        <f>IF('Prioritized Approach Milestones'!$B183=3,'Prioritized Approach Milestones'!$F183,"")</f>
        <v/>
      </c>
      <c r="S183" s="75">
        <f>IF('Prioritized Approach Milestones'!$B183=4,'Prioritized Approach Milestones'!$F183,"")</f>
        <v>0</v>
      </c>
      <c r="T183" s="75" t="str">
        <f>IF('Prioritized Approach Milestones'!$B183=5,'Prioritized Approach Milestones'!$F183,"")</f>
        <v/>
      </c>
      <c r="U183" s="76" t="str">
        <f>IF('Prioritized Approach Milestones'!$B183=6,'Prioritized Approach Milestones'!$F183,"")</f>
        <v/>
      </c>
      <c r="V183" s="77" t="str">
        <f>IF(AND('Prioritized Approach Milestones'!C183="Yes",'Prioritized Approach Milestones'!F183=""),"CORRECT",IF('Prioritized Approach Milestones'!C183="No","CORRECT",IF('Prioritized Approach Milestones'!B183=1,"ERROR 1","N/A")))</f>
        <v>N/A</v>
      </c>
      <c r="W183" s="77" t="str">
        <f>IF(AND('Prioritized Approach Milestones'!C183="Yes",'Prioritized Approach Milestones'!F183=""),"CORRECT",IF('Prioritized Approach Milestones'!C183="No","CORRECT",IF('Prioritized Approach Milestones'!B183=2,"ERROR 1","N/A")))</f>
        <v>N/A</v>
      </c>
      <c r="X183" s="77" t="str">
        <f>IF(AND('Prioritized Approach Milestones'!C183="Yes",'Prioritized Approach Milestones'!F183=""),"CORRECT",IF('Prioritized Approach Milestones'!C183="No","CORRECT",IF('Prioritized Approach Milestones'!B183=3,"ERROR 1","N/A")))</f>
        <v>N/A</v>
      </c>
      <c r="Y183" s="77" t="str">
        <f>IF(AND('Prioritized Approach Milestones'!C183="Yes",'Prioritized Approach Milestones'!F183=""),"CORRECT",IF('Prioritized Approach Milestones'!C183="No","CORRECT",IF('Prioritized Approach Milestones'!B183=4,"ERROR 1","N/A")))</f>
        <v>ERROR 1</v>
      </c>
      <c r="Z183" s="77" t="str">
        <f>IF(AND('Prioritized Approach Milestones'!C183="Yes",'Prioritized Approach Milestones'!F183=""),"CORRECT",IF('Prioritized Approach Milestones'!C183="No","CORRECT",IF('Prioritized Approach Milestones'!B183=5,"ERROR 1","N/A")))</f>
        <v>N/A</v>
      </c>
      <c r="AA183" s="77" t="str">
        <f>IF(AND('Prioritized Approach Milestones'!C183="Yes",'Prioritized Approach Milestones'!F183=""),"CORRECT",IF('Prioritized Approach Milestones'!C183="No","CORRECT",IF('Prioritized Approach Milestones'!B183=6,"ERROR 1","N/A")))</f>
        <v>N/A</v>
      </c>
      <c r="AB183" s="69" t="str">
        <f>IF(AND('Prioritized Approach Milestones'!C183="No",'Prioritized Approach Milestones'!F183=""),IF('Prioritized Approach Milestones'!B183=1,"ERROR 2","N/A"),"CORRECT")</f>
        <v>CORRECT</v>
      </c>
      <c r="AC183" s="69" t="str">
        <f>IF(AND('Prioritized Approach Milestones'!C183="No",'Prioritized Approach Milestones'!F183=""),IF('Prioritized Approach Milestones'!B183=2,"ERROR 2","N/A"),"CORRECT")</f>
        <v>CORRECT</v>
      </c>
      <c r="AD183" s="69" t="str">
        <f>IF(AND('Prioritized Approach Milestones'!C183="No",'Prioritized Approach Milestones'!F183=""),IF('Prioritized Approach Milestones'!B183=3,"ERROR 2","N/A"),"CORRECT")</f>
        <v>CORRECT</v>
      </c>
      <c r="AE183" s="69" t="str">
        <f>IF(AND('Prioritized Approach Milestones'!C183="No",'Prioritized Approach Milestones'!F183=""),IF('Prioritized Approach Milestones'!B183=4,"ERROR 2","N/A"),"CORRECT")</f>
        <v>CORRECT</v>
      </c>
      <c r="AF183" s="69" t="str">
        <f>IF(AND('Prioritized Approach Milestones'!C183="No",'Prioritized Approach Milestones'!F183=""),IF('Prioritized Approach Milestones'!B183=5,"ERROR 2","N/A"),"CORRECT")</f>
        <v>CORRECT</v>
      </c>
      <c r="AG183" s="78" t="str">
        <f>IF(AND('Prioritized Approach Milestones'!C183="No",'Prioritized Approach Milestones'!F183=""),IF('Prioritized Approach Milestones'!B183=6,"ERROR 2","N/A"),"CORRECT")</f>
        <v>CORRECT</v>
      </c>
    </row>
    <row r="184" spans="1:33">
      <c r="A184" s="85">
        <f>COUNTIFS('Prioritized Approach Milestones'!B184,"1",'Prioritized Approach Milestones'!C184,"yes")</f>
        <v>0</v>
      </c>
      <c r="B184" s="90">
        <f>COUNTIFS('Prioritized Approach Milestones'!B184,"2",'Prioritized Approach Milestones'!C184,"yes")</f>
        <v>0</v>
      </c>
      <c r="C184" s="86">
        <f>COUNTIFS('Prioritized Approach Milestones'!B184,"3",'Prioritized Approach Milestones'!C184,"yes")</f>
        <v>0</v>
      </c>
      <c r="D184" s="87">
        <f>COUNTIFS('Prioritized Approach Milestones'!B184,"4",'Prioritized Approach Milestones'!C184,"yes")</f>
        <v>0</v>
      </c>
      <c r="E184" s="88">
        <f>COUNTIFS('Prioritized Approach Milestones'!B184,"5",'Prioritized Approach Milestones'!C184,"yes")</f>
        <v>0</v>
      </c>
      <c r="F184" s="89">
        <f>COUNTIFS('Prioritized Approach Milestones'!B184,"6",'Prioritized Approach Milestones'!C184,"yes")</f>
        <v>0</v>
      </c>
      <c r="G184" s="274">
        <f t="shared" si="8"/>
        <v>0</v>
      </c>
      <c r="H184" s="172">
        <f>COUNTIFS('Prioritized Approach Milestones'!B184,"1",'Prioritized Approach Milestones'!C184,"N/A")</f>
        <v>0</v>
      </c>
      <c r="I184" s="172">
        <f>COUNTIFS('Prioritized Approach Milestones'!B184,"2",'Prioritized Approach Milestones'!C184,"N/A")</f>
        <v>0</v>
      </c>
      <c r="J184" s="172">
        <f>COUNTIFS('Prioritized Approach Milestones'!B184,"3",'Prioritized Approach Milestones'!C184,"N/A")</f>
        <v>0</v>
      </c>
      <c r="K184" s="172">
        <f>COUNTIFS('Prioritized Approach Milestones'!B184,"4",'Prioritized Approach Milestones'!C184,"N/A")</f>
        <v>0</v>
      </c>
      <c r="L184" s="172">
        <f>COUNTIFS('Prioritized Approach Milestones'!B184,"5",'Prioritized Approach Milestones'!C184,"N/A")</f>
        <v>0</v>
      </c>
      <c r="M184" s="172">
        <f>COUNTIFS('Prioritized Approach Milestones'!B184,"6",'Prioritized Approach Milestones'!C184,"N/A")</f>
        <v>0</v>
      </c>
      <c r="N184" s="260">
        <f t="shared" si="7"/>
        <v>0</v>
      </c>
      <c r="O184" s="279"/>
      <c r="P184" s="75" t="str">
        <f>IF('Prioritized Approach Milestones'!$B184=1,'Prioritized Approach Milestones'!$F184,"")</f>
        <v/>
      </c>
      <c r="Q184" s="75" t="str">
        <f>IF('Prioritized Approach Milestones'!$B184=2,'Prioritized Approach Milestones'!$F184,"")</f>
        <v/>
      </c>
      <c r="R184" s="75" t="str">
        <f>IF('Prioritized Approach Milestones'!$B184=3,'Prioritized Approach Milestones'!$F184,"")</f>
        <v/>
      </c>
      <c r="S184" s="75">
        <f>IF('Prioritized Approach Milestones'!$B184=4,'Prioritized Approach Milestones'!$F184,"")</f>
        <v>0</v>
      </c>
      <c r="T184" s="75" t="str">
        <f>IF('Prioritized Approach Milestones'!$B184=5,'Prioritized Approach Milestones'!$F184,"")</f>
        <v/>
      </c>
      <c r="U184" s="76" t="str">
        <f>IF('Prioritized Approach Milestones'!$B184=6,'Prioritized Approach Milestones'!$F184,"")</f>
        <v/>
      </c>
      <c r="V184" s="77" t="str">
        <f>IF(AND('Prioritized Approach Milestones'!C184="Yes",'Prioritized Approach Milestones'!F184=""),"CORRECT",IF('Prioritized Approach Milestones'!C184="No","CORRECT",IF('Prioritized Approach Milestones'!B184=1,"ERROR 1","N/A")))</f>
        <v>N/A</v>
      </c>
      <c r="W184" s="77" t="str">
        <f>IF(AND('Prioritized Approach Milestones'!C184="Yes",'Prioritized Approach Milestones'!F184=""),"CORRECT",IF('Prioritized Approach Milestones'!C184="No","CORRECT",IF('Prioritized Approach Milestones'!B184=2,"ERROR 1","N/A")))</f>
        <v>N/A</v>
      </c>
      <c r="X184" s="77" t="str">
        <f>IF(AND('Prioritized Approach Milestones'!C184="Yes",'Prioritized Approach Milestones'!F184=""),"CORRECT",IF('Prioritized Approach Milestones'!C184="No","CORRECT",IF('Prioritized Approach Milestones'!B184=3,"ERROR 1","N/A")))</f>
        <v>N/A</v>
      </c>
      <c r="Y184" s="77" t="str">
        <f>IF(AND('Prioritized Approach Milestones'!C184="Yes",'Prioritized Approach Milestones'!F184=""),"CORRECT",IF('Prioritized Approach Milestones'!C184="No","CORRECT",IF('Prioritized Approach Milestones'!B184=4,"ERROR 1","N/A")))</f>
        <v>ERROR 1</v>
      </c>
      <c r="Z184" s="77" t="str">
        <f>IF(AND('Prioritized Approach Milestones'!C184="Yes",'Prioritized Approach Milestones'!F184=""),"CORRECT",IF('Prioritized Approach Milestones'!C184="No","CORRECT",IF('Prioritized Approach Milestones'!B184=5,"ERROR 1","N/A")))</f>
        <v>N/A</v>
      </c>
      <c r="AA184" s="77" t="str">
        <f>IF(AND('Prioritized Approach Milestones'!C184="Yes",'Prioritized Approach Milestones'!F184=""),"CORRECT",IF('Prioritized Approach Milestones'!C184="No","CORRECT",IF('Prioritized Approach Milestones'!B184=6,"ERROR 1","N/A")))</f>
        <v>N/A</v>
      </c>
      <c r="AB184" s="69" t="str">
        <f>IF(AND('Prioritized Approach Milestones'!C184="No",'Prioritized Approach Milestones'!F184=""),IF('Prioritized Approach Milestones'!B184=1,"ERROR 2","N/A"),"CORRECT")</f>
        <v>CORRECT</v>
      </c>
      <c r="AC184" s="69" t="str">
        <f>IF(AND('Prioritized Approach Milestones'!C184="No",'Prioritized Approach Milestones'!F184=""),IF('Prioritized Approach Milestones'!B184=2,"ERROR 2","N/A"),"CORRECT")</f>
        <v>CORRECT</v>
      </c>
      <c r="AD184" s="69" t="str">
        <f>IF(AND('Prioritized Approach Milestones'!C184="No",'Prioritized Approach Milestones'!F184=""),IF('Prioritized Approach Milestones'!B184=3,"ERROR 2","N/A"),"CORRECT")</f>
        <v>CORRECT</v>
      </c>
      <c r="AE184" s="69" t="str">
        <f>IF(AND('Prioritized Approach Milestones'!C184="No",'Prioritized Approach Milestones'!F184=""),IF('Prioritized Approach Milestones'!B184=4,"ERROR 2","N/A"),"CORRECT")</f>
        <v>CORRECT</v>
      </c>
      <c r="AF184" s="69" t="str">
        <f>IF(AND('Prioritized Approach Milestones'!C184="No",'Prioritized Approach Milestones'!F184=""),IF('Prioritized Approach Milestones'!B184=5,"ERROR 2","N/A"),"CORRECT")</f>
        <v>CORRECT</v>
      </c>
      <c r="AG184" s="78" t="str">
        <f>IF(AND('Prioritized Approach Milestones'!C184="No",'Prioritized Approach Milestones'!F184=""),IF('Prioritized Approach Milestones'!B184=6,"ERROR 2","N/A"),"CORRECT")</f>
        <v>CORRECT</v>
      </c>
    </row>
    <row r="185" spans="1:33">
      <c r="A185" s="85">
        <f>COUNTIFS('Prioritized Approach Milestones'!B185,"1",'Prioritized Approach Milestones'!C185,"yes")</f>
        <v>0</v>
      </c>
      <c r="B185" s="90">
        <f>COUNTIFS('Prioritized Approach Milestones'!B185,"2",'Prioritized Approach Milestones'!C185,"yes")</f>
        <v>0</v>
      </c>
      <c r="C185" s="86">
        <f>COUNTIFS('Prioritized Approach Milestones'!B185,"3",'Prioritized Approach Milestones'!C185,"yes")</f>
        <v>0</v>
      </c>
      <c r="D185" s="87">
        <f>COUNTIFS('Prioritized Approach Milestones'!B185,"4",'Prioritized Approach Milestones'!C185,"yes")</f>
        <v>0</v>
      </c>
      <c r="E185" s="88">
        <f>COUNTIFS('Prioritized Approach Milestones'!B185,"5",'Prioritized Approach Milestones'!C185,"yes")</f>
        <v>0</v>
      </c>
      <c r="F185" s="89">
        <f>COUNTIFS('Prioritized Approach Milestones'!B185,"6",'Prioritized Approach Milestones'!C185,"yes")</f>
        <v>0</v>
      </c>
      <c r="G185" s="274">
        <f t="shared" si="8"/>
        <v>0</v>
      </c>
      <c r="H185" s="172">
        <f>COUNTIFS('Prioritized Approach Milestones'!B185,"1",'Prioritized Approach Milestones'!C185,"N/A")</f>
        <v>0</v>
      </c>
      <c r="I185" s="172">
        <f>COUNTIFS('Prioritized Approach Milestones'!B185,"2",'Prioritized Approach Milestones'!C185,"N/A")</f>
        <v>0</v>
      </c>
      <c r="J185" s="172">
        <f>COUNTIFS('Prioritized Approach Milestones'!B185,"3",'Prioritized Approach Milestones'!C185,"N/A")</f>
        <v>0</v>
      </c>
      <c r="K185" s="172">
        <f>COUNTIFS('Prioritized Approach Milestones'!B185,"4",'Prioritized Approach Milestones'!C185,"N/A")</f>
        <v>0</v>
      </c>
      <c r="L185" s="172">
        <f>COUNTIFS('Prioritized Approach Milestones'!B185,"5",'Prioritized Approach Milestones'!C185,"N/A")</f>
        <v>0</v>
      </c>
      <c r="M185" s="172">
        <f>COUNTIFS('Prioritized Approach Milestones'!B185,"6",'Prioritized Approach Milestones'!C185,"N/A")</f>
        <v>0</v>
      </c>
      <c r="N185" s="260">
        <f t="shared" si="7"/>
        <v>0</v>
      </c>
      <c r="O185" s="280"/>
      <c r="P185" s="75" t="str">
        <f>IF('Prioritized Approach Milestones'!$B185=1,'Prioritized Approach Milestones'!$F185,"")</f>
        <v/>
      </c>
      <c r="Q185" s="75" t="str">
        <f>IF('Prioritized Approach Milestones'!$B185=2,'Prioritized Approach Milestones'!$F185,"")</f>
        <v/>
      </c>
      <c r="R185" s="75" t="str">
        <f>IF('Prioritized Approach Milestones'!$B185=3,'Prioritized Approach Milestones'!$F185,"")</f>
        <v/>
      </c>
      <c r="S185" s="75">
        <f>IF('Prioritized Approach Milestones'!$B185=4,'Prioritized Approach Milestones'!$F185,"")</f>
        <v>0</v>
      </c>
      <c r="T185" s="75" t="str">
        <f>IF('Prioritized Approach Milestones'!$B185=5,'Prioritized Approach Milestones'!$F185,"")</f>
        <v/>
      </c>
      <c r="U185" s="76" t="str">
        <f>IF('Prioritized Approach Milestones'!$B185=6,'Prioritized Approach Milestones'!$F185,"")</f>
        <v/>
      </c>
      <c r="V185" s="77" t="str">
        <f>IF(AND('Prioritized Approach Milestones'!C185="Yes",'Prioritized Approach Milestones'!F185=""),"CORRECT",IF('Prioritized Approach Milestones'!C185="No","CORRECT",IF('Prioritized Approach Milestones'!B185=1,"ERROR 1","N/A")))</f>
        <v>N/A</v>
      </c>
      <c r="W185" s="77" t="str">
        <f>IF(AND('Prioritized Approach Milestones'!C185="Yes",'Prioritized Approach Milestones'!F185=""),"CORRECT",IF('Prioritized Approach Milestones'!C185="No","CORRECT",IF('Prioritized Approach Milestones'!B185=2,"ERROR 1","N/A")))</f>
        <v>N/A</v>
      </c>
      <c r="X185" s="77" t="str">
        <f>IF(AND('Prioritized Approach Milestones'!C185="Yes",'Prioritized Approach Milestones'!F185=""),"CORRECT",IF('Prioritized Approach Milestones'!C185="No","CORRECT",IF('Prioritized Approach Milestones'!B185=3,"ERROR 1","N/A")))</f>
        <v>N/A</v>
      </c>
      <c r="Y185" s="77" t="str">
        <f>IF(AND('Prioritized Approach Milestones'!C185="Yes",'Prioritized Approach Milestones'!F185=""),"CORRECT",IF('Prioritized Approach Milestones'!C185="No","CORRECT",IF('Prioritized Approach Milestones'!B185=4,"ERROR 1","N/A")))</f>
        <v>ERROR 1</v>
      </c>
      <c r="Z185" s="77" t="str">
        <f>IF(AND('Prioritized Approach Milestones'!C185="Yes",'Prioritized Approach Milestones'!F185=""),"CORRECT",IF('Prioritized Approach Milestones'!C185="No","CORRECT",IF('Prioritized Approach Milestones'!B185=5,"ERROR 1","N/A")))</f>
        <v>N/A</v>
      </c>
      <c r="AA185" s="77" t="str">
        <f>IF(AND('Prioritized Approach Milestones'!C185="Yes",'Prioritized Approach Milestones'!F185=""),"CORRECT",IF('Prioritized Approach Milestones'!C185="No","CORRECT",IF('Prioritized Approach Milestones'!B185=6,"ERROR 1","N/A")))</f>
        <v>N/A</v>
      </c>
      <c r="AB185" s="69" t="str">
        <f>IF(AND('Prioritized Approach Milestones'!C185="No",'Prioritized Approach Milestones'!F185=""),IF('Prioritized Approach Milestones'!B185=1,"ERROR 2","N/A"),"CORRECT")</f>
        <v>CORRECT</v>
      </c>
      <c r="AC185" s="69" t="str">
        <f>IF(AND('Prioritized Approach Milestones'!C185="No",'Prioritized Approach Milestones'!F185=""),IF('Prioritized Approach Milestones'!B185=2,"ERROR 2","N/A"),"CORRECT")</f>
        <v>CORRECT</v>
      </c>
      <c r="AD185" s="69" t="str">
        <f>IF(AND('Prioritized Approach Milestones'!C185="No",'Prioritized Approach Milestones'!F185=""),IF('Prioritized Approach Milestones'!B185=3,"ERROR 2","N/A"),"CORRECT")</f>
        <v>CORRECT</v>
      </c>
      <c r="AE185" s="69" t="str">
        <f>IF(AND('Prioritized Approach Milestones'!C185="No",'Prioritized Approach Milestones'!F185=""),IF('Prioritized Approach Milestones'!B185=4,"ERROR 2","N/A"),"CORRECT")</f>
        <v>CORRECT</v>
      </c>
      <c r="AF185" s="69" t="str">
        <f>IF(AND('Prioritized Approach Milestones'!C185="No",'Prioritized Approach Milestones'!F185=""),IF('Prioritized Approach Milestones'!B185=5,"ERROR 2","N/A"),"CORRECT")</f>
        <v>CORRECT</v>
      </c>
      <c r="AG185" s="78" t="str">
        <f>IF(AND('Prioritized Approach Milestones'!C185="No",'Prioritized Approach Milestones'!F185=""),IF('Prioritized Approach Milestones'!B185=6,"ERROR 2","N/A"),"CORRECT")</f>
        <v>CORRECT</v>
      </c>
    </row>
    <row r="186" spans="1:33">
      <c r="A186" s="85">
        <f>COUNTIFS('Prioritized Approach Milestones'!B186,"1",'Prioritized Approach Milestones'!C186,"yes")</f>
        <v>0</v>
      </c>
      <c r="B186" s="90">
        <f>COUNTIFS('Prioritized Approach Milestones'!B186,"2",'Prioritized Approach Milestones'!C186,"yes")</f>
        <v>0</v>
      </c>
      <c r="C186" s="86">
        <f>COUNTIFS('Prioritized Approach Milestones'!B186,"3",'Prioritized Approach Milestones'!C186,"yes")</f>
        <v>0</v>
      </c>
      <c r="D186" s="87">
        <f>COUNTIFS('Prioritized Approach Milestones'!B186,"4",'Prioritized Approach Milestones'!C186,"yes")</f>
        <v>0</v>
      </c>
      <c r="E186" s="88">
        <f>COUNTIFS('Prioritized Approach Milestones'!B186,"5",'Prioritized Approach Milestones'!C186,"yes")</f>
        <v>0</v>
      </c>
      <c r="F186" s="89">
        <f>COUNTIFS('Prioritized Approach Milestones'!B186,"6",'Prioritized Approach Milestones'!C186,"yes")</f>
        <v>0</v>
      </c>
      <c r="G186" s="274">
        <f t="shared" si="8"/>
        <v>0</v>
      </c>
      <c r="H186" s="172">
        <f>COUNTIFS('Prioritized Approach Milestones'!B186,"1",'Prioritized Approach Milestones'!C186,"N/A")</f>
        <v>0</v>
      </c>
      <c r="I186" s="172">
        <f>COUNTIFS('Prioritized Approach Milestones'!B186,"2",'Prioritized Approach Milestones'!C186,"N/A")</f>
        <v>0</v>
      </c>
      <c r="J186" s="172">
        <f>COUNTIFS('Prioritized Approach Milestones'!B186,"3",'Prioritized Approach Milestones'!C186,"N/A")</f>
        <v>0</v>
      </c>
      <c r="K186" s="172">
        <f>COUNTIFS('Prioritized Approach Milestones'!B186,"4",'Prioritized Approach Milestones'!C186,"N/A")</f>
        <v>0</v>
      </c>
      <c r="L186" s="172">
        <f>COUNTIFS('Prioritized Approach Milestones'!B186,"5",'Prioritized Approach Milestones'!C186,"N/A")</f>
        <v>0</v>
      </c>
      <c r="M186" s="172">
        <f>COUNTIFS('Prioritized Approach Milestones'!B186,"6",'Prioritized Approach Milestones'!C186,"N/A")</f>
        <v>0</v>
      </c>
      <c r="N186" s="260">
        <f t="shared" si="7"/>
        <v>0</v>
      </c>
      <c r="O186" s="280"/>
      <c r="P186" s="75" t="str">
        <f>IF('Prioritized Approach Milestones'!$B186=1,'Prioritized Approach Milestones'!$F186,"")</f>
        <v/>
      </c>
      <c r="Q186" s="75" t="str">
        <f>IF('Prioritized Approach Milestones'!$B186=2,'Prioritized Approach Milestones'!$F186,"")</f>
        <v/>
      </c>
      <c r="R186" s="75" t="str">
        <f>IF('Prioritized Approach Milestones'!$B186=3,'Prioritized Approach Milestones'!$F186,"")</f>
        <v/>
      </c>
      <c r="S186" s="75">
        <f>IF('Prioritized Approach Milestones'!$B186=4,'Prioritized Approach Milestones'!$F186,"")</f>
        <v>0</v>
      </c>
      <c r="T186" s="75" t="str">
        <f>IF('Prioritized Approach Milestones'!$B186=5,'Prioritized Approach Milestones'!$F186,"")</f>
        <v/>
      </c>
      <c r="U186" s="76" t="str">
        <f>IF('Prioritized Approach Milestones'!$B186=6,'Prioritized Approach Milestones'!$F186,"")</f>
        <v/>
      </c>
      <c r="V186" s="77" t="str">
        <f>IF(AND('Prioritized Approach Milestones'!C186="Yes",'Prioritized Approach Milestones'!F186=""),"CORRECT",IF('Prioritized Approach Milestones'!C186="No","CORRECT",IF('Prioritized Approach Milestones'!B186=1,"ERROR 1","N/A")))</f>
        <v>N/A</v>
      </c>
      <c r="W186" s="77" t="str">
        <f>IF(AND('Prioritized Approach Milestones'!C186="Yes",'Prioritized Approach Milestones'!F186=""),"CORRECT",IF('Prioritized Approach Milestones'!C186="No","CORRECT",IF('Prioritized Approach Milestones'!B186=2,"ERROR 1","N/A")))</f>
        <v>N/A</v>
      </c>
      <c r="X186" s="77" t="str">
        <f>IF(AND('Prioritized Approach Milestones'!C186="Yes",'Prioritized Approach Milestones'!F186=""),"CORRECT",IF('Prioritized Approach Milestones'!C186="No","CORRECT",IF('Prioritized Approach Milestones'!B186=3,"ERROR 1","N/A")))</f>
        <v>N/A</v>
      </c>
      <c r="Y186" s="77" t="str">
        <f>IF(AND('Prioritized Approach Milestones'!C186="Yes",'Prioritized Approach Milestones'!F186=""),"CORRECT",IF('Prioritized Approach Milestones'!C186="No","CORRECT",IF('Prioritized Approach Milestones'!B186=4,"ERROR 1","N/A")))</f>
        <v>ERROR 1</v>
      </c>
      <c r="Z186" s="77" t="str">
        <f>IF(AND('Prioritized Approach Milestones'!C186="Yes",'Prioritized Approach Milestones'!F186=""),"CORRECT",IF('Prioritized Approach Milestones'!C186="No","CORRECT",IF('Prioritized Approach Milestones'!B186=5,"ERROR 1","N/A")))</f>
        <v>N/A</v>
      </c>
      <c r="AA186" s="77" t="str">
        <f>IF(AND('Prioritized Approach Milestones'!C186="Yes",'Prioritized Approach Milestones'!F186=""),"CORRECT",IF('Prioritized Approach Milestones'!C186="No","CORRECT",IF('Prioritized Approach Milestones'!B186=6,"ERROR 1","N/A")))</f>
        <v>N/A</v>
      </c>
      <c r="AB186" s="69" t="str">
        <f>IF(AND('Prioritized Approach Milestones'!C186="No",'Prioritized Approach Milestones'!F186=""),IF('Prioritized Approach Milestones'!B186=1,"ERROR 2","N/A"),"CORRECT")</f>
        <v>CORRECT</v>
      </c>
      <c r="AC186" s="69" t="str">
        <f>IF(AND('Prioritized Approach Milestones'!C186="No",'Prioritized Approach Milestones'!F186=""),IF('Prioritized Approach Milestones'!B186=2,"ERROR 2","N/A"),"CORRECT")</f>
        <v>CORRECT</v>
      </c>
      <c r="AD186" s="69" t="str">
        <f>IF(AND('Prioritized Approach Milestones'!C186="No",'Prioritized Approach Milestones'!F186=""),IF('Prioritized Approach Milestones'!B186=3,"ERROR 2","N/A"),"CORRECT")</f>
        <v>CORRECT</v>
      </c>
      <c r="AE186" s="69" t="str">
        <f>IF(AND('Prioritized Approach Milestones'!C186="No",'Prioritized Approach Milestones'!F186=""),IF('Prioritized Approach Milestones'!B186=4,"ERROR 2","N/A"),"CORRECT")</f>
        <v>CORRECT</v>
      </c>
      <c r="AF186" s="69" t="str">
        <f>IF(AND('Prioritized Approach Milestones'!C186="No",'Prioritized Approach Milestones'!F186=""),IF('Prioritized Approach Milestones'!B186=5,"ERROR 2","N/A"),"CORRECT")</f>
        <v>CORRECT</v>
      </c>
      <c r="AG186" s="78" t="str">
        <f>IF(AND('Prioritized Approach Milestones'!C186="No",'Prioritized Approach Milestones'!F186=""),IF('Prioritized Approach Milestones'!B186=6,"ERROR 2","N/A"),"CORRECT")</f>
        <v>CORRECT</v>
      </c>
    </row>
    <row r="187" spans="1:33">
      <c r="A187" s="85">
        <f>COUNTIFS('Prioritized Approach Milestones'!B187,"1",'Prioritized Approach Milestones'!C187,"yes")</f>
        <v>0</v>
      </c>
      <c r="B187" s="90">
        <f>COUNTIFS('Prioritized Approach Milestones'!B187,"2",'Prioritized Approach Milestones'!C187,"yes")</f>
        <v>0</v>
      </c>
      <c r="C187" s="86">
        <f>COUNTIFS('Prioritized Approach Milestones'!B187,"3",'Prioritized Approach Milestones'!C187,"yes")</f>
        <v>0</v>
      </c>
      <c r="D187" s="87">
        <f>COUNTIFS('Prioritized Approach Milestones'!B187,"4",'Prioritized Approach Milestones'!C187,"yes")</f>
        <v>0</v>
      </c>
      <c r="E187" s="88">
        <f>COUNTIFS('Prioritized Approach Milestones'!B187,"5",'Prioritized Approach Milestones'!C187,"yes")</f>
        <v>0</v>
      </c>
      <c r="F187" s="89">
        <f>COUNTIFS('Prioritized Approach Milestones'!B187,"6",'Prioritized Approach Milestones'!C187,"yes")</f>
        <v>0</v>
      </c>
      <c r="G187" s="274">
        <f t="shared" si="8"/>
        <v>0</v>
      </c>
      <c r="H187" s="172">
        <f>COUNTIFS('Prioritized Approach Milestones'!B187,"1",'Prioritized Approach Milestones'!C187,"N/A")</f>
        <v>0</v>
      </c>
      <c r="I187" s="172">
        <f>COUNTIFS('Prioritized Approach Milestones'!B187,"2",'Prioritized Approach Milestones'!C187,"N/A")</f>
        <v>0</v>
      </c>
      <c r="J187" s="172">
        <f>COUNTIFS('Prioritized Approach Milestones'!B187,"3",'Prioritized Approach Milestones'!C187,"N/A")</f>
        <v>0</v>
      </c>
      <c r="K187" s="172">
        <f>COUNTIFS('Prioritized Approach Milestones'!B187,"4",'Prioritized Approach Milestones'!C187,"N/A")</f>
        <v>0</v>
      </c>
      <c r="L187" s="172">
        <f>COUNTIFS('Prioritized Approach Milestones'!B187,"5",'Prioritized Approach Milestones'!C187,"N/A")</f>
        <v>0</v>
      </c>
      <c r="M187" s="172">
        <f>COUNTIFS('Prioritized Approach Milestones'!B187,"6",'Prioritized Approach Milestones'!C187,"N/A")</f>
        <v>0</v>
      </c>
      <c r="N187" s="260">
        <f t="shared" si="7"/>
        <v>0</v>
      </c>
      <c r="O187" s="280"/>
      <c r="P187" s="75" t="str">
        <f>IF('Prioritized Approach Milestones'!$B187=1,'Prioritized Approach Milestones'!$F187,"")</f>
        <v/>
      </c>
      <c r="Q187" s="75" t="str">
        <f>IF('Prioritized Approach Milestones'!$B187=2,'Prioritized Approach Milestones'!$F187,"")</f>
        <v/>
      </c>
      <c r="R187" s="75" t="str">
        <f>IF('Prioritized Approach Milestones'!$B187=3,'Prioritized Approach Milestones'!$F187,"")</f>
        <v/>
      </c>
      <c r="S187" s="75">
        <f>IF('Prioritized Approach Milestones'!$B187=4,'Prioritized Approach Milestones'!$F187,"")</f>
        <v>0</v>
      </c>
      <c r="T187" s="75" t="str">
        <f>IF('Prioritized Approach Milestones'!$B187=5,'Prioritized Approach Milestones'!$F187,"")</f>
        <v/>
      </c>
      <c r="U187" s="76" t="str">
        <f>IF('Prioritized Approach Milestones'!$B187=6,'Prioritized Approach Milestones'!$F187,"")</f>
        <v/>
      </c>
      <c r="V187" s="77" t="str">
        <f>IF(AND('Prioritized Approach Milestones'!C187="Yes",'Prioritized Approach Milestones'!F187=""),"CORRECT",IF('Prioritized Approach Milestones'!C187="No","CORRECT",IF('Prioritized Approach Milestones'!B187=1,"ERROR 1","N/A")))</f>
        <v>N/A</v>
      </c>
      <c r="W187" s="77" t="str">
        <f>IF(AND('Prioritized Approach Milestones'!C187="Yes",'Prioritized Approach Milestones'!F187=""),"CORRECT",IF('Prioritized Approach Milestones'!C187="No","CORRECT",IF('Prioritized Approach Milestones'!B187=2,"ERROR 1","N/A")))</f>
        <v>N/A</v>
      </c>
      <c r="X187" s="77" t="str">
        <f>IF(AND('Prioritized Approach Milestones'!C187="Yes",'Prioritized Approach Milestones'!F187=""),"CORRECT",IF('Prioritized Approach Milestones'!C187="No","CORRECT",IF('Prioritized Approach Milestones'!B187=3,"ERROR 1","N/A")))</f>
        <v>N/A</v>
      </c>
      <c r="Y187" s="77" t="str">
        <f>IF(AND('Prioritized Approach Milestones'!C187="Yes",'Prioritized Approach Milestones'!F187=""),"CORRECT",IF('Prioritized Approach Milestones'!C187="No","CORRECT",IF('Prioritized Approach Milestones'!B187=4,"ERROR 1","N/A")))</f>
        <v>ERROR 1</v>
      </c>
      <c r="Z187" s="77" t="str">
        <f>IF(AND('Prioritized Approach Milestones'!C187="Yes",'Prioritized Approach Milestones'!F187=""),"CORRECT",IF('Prioritized Approach Milestones'!C187="No","CORRECT",IF('Prioritized Approach Milestones'!B187=5,"ERROR 1","N/A")))</f>
        <v>N/A</v>
      </c>
      <c r="AA187" s="77" t="str">
        <f>IF(AND('Prioritized Approach Milestones'!C187="Yes",'Prioritized Approach Milestones'!F187=""),"CORRECT",IF('Prioritized Approach Milestones'!C187="No","CORRECT",IF('Prioritized Approach Milestones'!B187=6,"ERROR 1","N/A")))</f>
        <v>N/A</v>
      </c>
      <c r="AB187" s="69" t="str">
        <f>IF(AND('Prioritized Approach Milestones'!C187="No",'Prioritized Approach Milestones'!F187=""),IF('Prioritized Approach Milestones'!B187=1,"ERROR 2","N/A"),"CORRECT")</f>
        <v>CORRECT</v>
      </c>
      <c r="AC187" s="69" t="str">
        <f>IF(AND('Prioritized Approach Milestones'!C187="No",'Prioritized Approach Milestones'!F187=""),IF('Prioritized Approach Milestones'!B187=2,"ERROR 2","N/A"),"CORRECT")</f>
        <v>CORRECT</v>
      </c>
      <c r="AD187" s="69" t="str">
        <f>IF(AND('Prioritized Approach Milestones'!C187="No",'Prioritized Approach Milestones'!F187=""),IF('Prioritized Approach Milestones'!B187=3,"ERROR 2","N/A"),"CORRECT")</f>
        <v>CORRECT</v>
      </c>
      <c r="AE187" s="69" t="str">
        <f>IF(AND('Prioritized Approach Milestones'!C187="No",'Prioritized Approach Milestones'!F187=""),IF('Prioritized Approach Milestones'!B187=4,"ERROR 2","N/A"),"CORRECT")</f>
        <v>CORRECT</v>
      </c>
      <c r="AF187" s="69" t="str">
        <f>IF(AND('Prioritized Approach Milestones'!C187="No",'Prioritized Approach Milestones'!F187=""),IF('Prioritized Approach Milestones'!B187=5,"ERROR 2","N/A"),"CORRECT")</f>
        <v>CORRECT</v>
      </c>
      <c r="AG187" s="78" t="str">
        <f>IF(AND('Prioritized Approach Milestones'!C187="No",'Prioritized Approach Milestones'!F187=""),IF('Prioritized Approach Milestones'!B187=6,"ERROR 2","N/A"),"CORRECT")</f>
        <v>CORRECT</v>
      </c>
    </row>
    <row r="188" spans="1:33">
      <c r="A188" s="85">
        <f>COUNTIFS('Prioritized Approach Milestones'!B188,"1",'Prioritized Approach Milestones'!C188,"yes")</f>
        <v>0</v>
      </c>
      <c r="B188" s="90">
        <f>COUNTIFS('Prioritized Approach Milestones'!B188,"2",'Prioritized Approach Milestones'!C188,"yes")</f>
        <v>0</v>
      </c>
      <c r="C188" s="86">
        <f>COUNTIFS('Prioritized Approach Milestones'!B188,"3",'Prioritized Approach Milestones'!C188,"yes")</f>
        <v>0</v>
      </c>
      <c r="D188" s="87">
        <f>COUNTIFS('Prioritized Approach Milestones'!B188,"4",'Prioritized Approach Milestones'!C188,"yes")</f>
        <v>0</v>
      </c>
      <c r="E188" s="88">
        <f>COUNTIFS('Prioritized Approach Milestones'!B188,"5",'Prioritized Approach Milestones'!C188,"yes")</f>
        <v>0</v>
      </c>
      <c r="F188" s="89">
        <f>COUNTIFS('Prioritized Approach Milestones'!B188,"6",'Prioritized Approach Milestones'!C188,"yes")</f>
        <v>0</v>
      </c>
      <c r="G188" s="274">
        <f t="shared" si="8"/>
        <v>0</v>
      </c>
      <c r="H188" s="172">
        <f>COUNTIFS('Prioritized Approach Milestones'!B188,"1",'Prioritized Approach Milestones'!C188,"N/A")</f>
        <v>0</v>
      </c>
      <c r="I188" s="172">
        <f>COUNTIFS('Prioritized Approach Milestones'!B188,"2",'Prioritized Approach Milestones'!C188,"N/A")</f>
        <v>0</v>
      </c>
      <c r="J188" s="172">
        <f>COUNTIFS('Prioritized Approach Milestones'!B188,"3",'Prioritized Approach Milestones'!C188,"N/A")</f>
        <v>0</v>
      </c>
      <c r="K188" s="172">
        <f>COUNTIFS('Prioritized Approach Milestones'!B188,"4",'Prioritized Approach Milestones'!C188,"N/A")</f>
        <v>0</v>
      </c>
      <c r="L188" s="172">
        <f>COUNTIFS('Prioritized Approach Milestones'!B188,"5",'Prioritized Approach Milestones'!C188,"N/A")</f>
        <v>0</v>
      </c>
      <c r="M188" s="172">
        <f>COUNTIFS('Prioritized Approach Milestones'!B188,"6",'Prioritized Approach Milestones'!C188,"N/A")</f>
        <v>0</v>
      </c>
      <c r="N188" s="260">
        <f t="shared" si="7"/>
        <v>0</v>
      </c>
      <c r="O188" s="280"/>
      <c r="P188" s="75" t="str">
        <f>IF('Prioritized Approach Milestones'!$B188=1,'Prioritized Approach Milestones'!$F188,"")</f>
        <v/>
      </c>
      <c r="Q188" s="75" t="str">
        <f>IF('Prioritized Approach Milestones'!$B188=2,'Prioritized Approach Milestones'!$F188,"")</f>
        <v/>
      </c>
      <c r="R188" s="75" t="str">
        <f>IF('Prioritized Approach Milestones'!$B188=3,'Prioritized Approach Milestones'!$F188,"")</f>
        <v/>
      </c>
      <c r="S188" s="75">
        <f>IF('Prioritized Approach Milestones'!$B188=4,'Prioritized Approach Milestones'!$F188,"")</f>
        <v>0</v>
      </c>
      <c r="T188" s="75" t="str">
        <f>IF('Prioritized Approach Milestones'!$B188=5,'Prioritized Approach Milestones'!$F188,"")</f>
        <v/>
      </c>
      <c r="U188" s="76" t="str">
        <f>IF('Prioritized Approach Milestones'!$B188=6,'Prioritized Approach Milestones'!$F188,"")</f>
        <v/>
      </c>
      <c r="V188" s="77" t="str">
        <f>IF(AND('Prioritized Approach Milestones'!C188="Yes",'Prioritized Approach Milestones'!F188=""),"CORRECT",IF('Prioritized Approach Milestones'!C188="No","CORRECT",IF('Prioritized Approach Milestones'!B188=1,"ERROR 1","N/A")))</f>
        <v>N/A</v>
      </c>
      <c r="W188" s="77" t="str">
        <f>IF(AND('Prioritized Approach Milestones'!C188="Yes",'Prioritized Approach Milestones'!F188=""),"CORRECT",IF('Prioritized Approach Milestones'!C188="No","CORRECT",IF('Prioritized Approach Milestones'!B188=2,"ERROR 1","N/A")))</f>
        <v>N/A</v>
      </c>
      <c r="X188" s="77" t="str">
        <f>IF(AND('Prioritized Approach Milestones'!C188="Yes",'Prioritized Approach Milestones'!F188=""),"CORRECT",IF('Prioritized Approach Milestones'!C188="No","CORRECT",IF('Prioritized Approach Milestones'!B188=3,"ERROR 1","N/A")))</f>
        <v>N/A</v>
      </c>
      <c r="Y188" s="77" t="str">
        <f>IF(AND('Prioritized Approach Milestones'!C188="Yes",'Prioritized Approach Milestones'!F188=""),"CORRECT",IF('Prioritized Approach Milestones'!C188="No","CORRECT",IF('Prioritized Approach Milestones'!B188=4,"ERROR 1","N/A")))</f>
        <v>ERROR 1</v>
      </c>
      <c r="Z188" s="77" t="str">
        <f>IF(AND('Prioritized Approach Milestones'!C188="Yes",'Prioritized Approach Milestones'!F188=""),"CORRECT",IF('Prioritized Approach Milestones'!C188="No","CORRECT",IF('Prioritized Approach Milestones'!B188=5,"ERROR 1","N/A")))</f>
        <v>N/A</v>
      </c>
      <c r="AA188" s="77" t="str">
        <f>IF(AND('Prioritized Approach Milestones'!C188="Yes",'Prioritized Approach Milestones'!F188=""),"CORRECT",IF('Prioritized Approach Milestones'!C188="No","CORRECT",IF('Prioritized Approach Milestones'!B188=6,"ERROR 1","N/A")))</f>
        <v>N/A</v>
      </c>
      <c r="AB188" s="69" t="str">
        <f>IF(AND('Prioritized Approach Milestones'!C188="No",'Prioritized Approach Milestones'!F188=""),IF('Prioritized Approach Milestones'!B188=1,"ERROR 2","N/A"),"CORRECT")</f>
        <v>CORRECT</v>
      </c>
      <c r="AC188" s="69" t="str">
        <f>IF(AND('Prioritized Approach Milestones'!C188="No",'Prioritized Approach Milestones'!F188=""),IF('Prioritized Approach Milestones'!B188=2,"ERROR 2","N/A"),"CORRECT")</f>
        <v>CORRECT</v>
      </c>
      <c r="AD188" s="69" t="str">
        <f>IF(AND('Prioritized Approach Milestones'!C188="No",'Prioritized Approach Milestones'!F188=""),IF('Prioritized Approach Milestones'!B188=3,"ERROR 2","N/A"),"CORRECT")</f>
        <v>CORRECT</v>
      </c>
      <c r="AE188" s="69" t="str">
        <f>IF(AND('Prioritized Approach Milestones'!C188="No",'Prioritized Approach Milestones'!F188=""),IF('Prioritized Approach Milestones'!B188=4,"ERROR 2","N/A"),"CORRECT")</f>
        <v>CORRECT</v>
      </c>
      <c r="AF188" s="69" t="str">
        <f>IF(AND('Prioritized Approach Milestones'!C188="No",'Prioritized Approach Milestones'!F188=""),IF('Prioritized Approach Milestones'!B188=5,"ERROR 2","N/A"),"CORRECT")</f>
        <v>CORRECT</v>
      </c>
      <c r="AG188" s="78" t="str">
        <f>IF(AND('Prioritized Approach Milestones'!C188="No",'Prioritized Approach Milestones'!F188=""),IF('Prioritized Approach Milestones'!B188=6,"ERROR 2","N/A"),"CORRECT")</f>
        <v>CORRECT</v>
      </c>
    </row>
    <row r="189" spans="1:33">
      <c r="A189" s="85">
        <f>COUNTIFS('Prioritized Approach Milestones'!B189,"1",'Prioritized Approach Milestones'!C189,"yes")</f>
        <v>0</v>
      </c>
      <c r="B189" s="90">
        <f>COUNTIFS('Prioritized Approach Milestones'!B189,"2",'Prioritized Approach Milestones'!C189,"yes")</f>
        <v>0</v>
      </c>
      <c r="C189" s="86">
        <f>COUNTIFS('Prioritized Approach Milestones'!B189,"3",'Prioritized Approach Milestones'!C189,"yes")</f>
        <v>0</v>
      </c>
      <c r="D189" s="87">
        <f>COUNTIFS('Prioritized Approach Milestones'!B189,"4",'Prioritized Approach Milestones'!C189,"yes")</f>
        <v>0</v>
      </c>
      <c r="E189" s="88">
        <f>COUNTIFS('Prioritized Approach Milestones'!B189,"5",'Prioritized Approach Milestones'!C189,"yes")</f>
        <v>0</v>
      </c>
      <c r="F189" s="89">
        <f>COUNTIFS('Prioritized Approach Milestones'!B189,"6",'Prioritized Approach Milestones'!C189,"yes")</f>
        <v>0</v>
      </c>
      <c r="G189" s="274">
        <f t="shared" si="8"/>
        <v>0</v>
      </c>
      <c r="H189" s="172">
        <f>COUNTIFS('Prioritized Approach Milestones'!B189,"1",'Prioritized Approach Milestones'!C189,"N/A")</f>
        <v>0</v>
      </c>
      <c r="I189" s="172">
        <f>COUNTIFS('Prioritized Approach Milestones'!B189,"2",'Prioritized Approach Milestones'!C189,"N/A")</f>
        <v>0</v>
      </c>
      <c r="J189" s="172">
        <f>COUNTIFS('Prioritized Approach Milestones'!B189,"3",'Prioritized Approach Milestones'!C189,"N/A")</f>
        <v>0</v>
      </c>
      <c r="K189" s="172">
        <f>COUNTIFS('Prioritized Approach Milestones'!B189,"4",'Prioritized Approach Milestones'!C189,"N/A")</f>
        <v>0</v>
      </c>
      <c r="L189" s="172">
        <f>COUNTIFS('Prioritized Approach Milestones'!B189,"5",'Prioritized Approach Milestones'!C189,"N/A")</f>
        <v>0</v>
      </c>
      <c r="M189" s="172">
        <f>COUNTIFS('Prioritized Approach Milestones'!B189,"6",'Prioritized Approach Milestones'!C189,"N/A")</f>
        <v>0</v>
      </c>
      <c r="N189" s="260">
        <f t="shared" si="7"/>
        <v>0</v>
      </c>
      <c r="O189" s="279"/>
      <c r="P189" s="75" t="str">
        <f>IF('Prioritized Approach Milestones'!$B189=1,'Prioritized Approach Milestones'!$F189,"")</f>
        <v/>
      </c>
      <c r="Q189" s="75" t="str">
        <f>IF('Prioritized Approach Milestones'!$B189=2,'Prioritized Approach Milestones'!$F189,"")</f>
        <v/>
      </c>
      <c r="R189" s="75" t="str">
        <f>IF('Prioritized Approach Milestones'!$B189=3,'Prioritized Approach Milestones'!$F189,"")</f>
        <v/>
      </c>
      <c r="S189" s="75">
        <f>IF('Prioritized Approach Milestones'!$B189=4,'Prioritized Approach Milestones'!$F189,"")</f>
        <v>0</v>
      </c>
      <c r="T189" s="75" t="str">
        <f>IF('Prioritized Approach Milestones'!$B189=5,'Prioritized Approach Milestones'!$F189,"")</f>
        <v/>
      </c>
      <c r="U189" s="76" t="str">
        <f>IF('Prioritized Approach Milestones'!$B189=6,'Prioritized Approach Milestones'!$F189,"")</f>
        <v/>
      </c>
      <c r="V189" s="77" t="str">
        <f>IF(AND('Prioritized Approach Milestones'!C189="Yes",'Prioritized Approach Milestones'!F189=""),"CORRECT",IF('Prioritized Approach Milestones'!C189="No","CORRECT",IF('Prioritized Approach Milestones'!B189=1,"ERROR 1","N/A")))</f>
        <v>N/A</v>
      </c>
      <c r="W189" s="77" t="str">
        <f>IF(AND('Prioritized Approach Milestones'!C189="Yes",'Prioritized Approach Milestones'!F189=""),"CORRECT",IF('Prioritized Approach Milestones'!C189="No","CORRECT",IF('Prioritized Approach Milestones'!B189=2,"ERROR 1","N/A")))</f>
        <v>N/A</v>
      </c>
      <c r="X189" s="77" t="str">
        <f>IF(AND('Prioritized Approach Milestones'!C189="Yes",'Prioritized Approach Milestones'!F189=""),"CORRECT",IF('Prioritized Approach Milestones'!C189="No","CORRECT",IF('Prioritized Approach Milestones'!B189=3,"ERROR 1","N/A")))</f>
        <v>N/A</v>
      </c>
      <c r="Y189" s="77" t="str">
        <f>IF(AND('Prioritized Approach Milestones'!C189="Yes",'Prioritized Approach Milestones'!F189=""),"CORRECT",IF('Prioritized Approach Milestones'!C189="No","CORRECT",IF('Prioritized Approach Milestones'!B189=4,"ERROR 1","N/A")))</f>
        <v>ERROR 1</v>
      </c>
      <c r="Z189" s="77" t="str">
        <f>IF(AND('Prioritized Approach Milestones'!C189="Yes",'Prioritized Approach Milestones'!F189=""),"CORRECT",IF('Prioritized Approach Milestones'!C189="No","CORRECT",IF('Prioritized Approach Milestones'!B189=5,"ERROR 1","N/A")))</f>
        <v>N/A</v>
      </c>
      <c r="AA189" s="77" t="str">
        <f>IF(AND('Prioritized Approach Milestones'!C189="Yes",'Prioritized Approach Milestones'!F189=""),"CORRECT",IF('Prioritized Approach Milestones'!C189="No","CORRECT",IF('Prioritized Approach Milestones'!B189=6,"ERROR 1","N/A")))</f>
        <v>N/A</v>
      </c>
      <c r="AB189" s="69" t="str">
        <f>IF(AND('Prioritized Approach Milestones'!C189="No",'Prioritized Approach Milestones'!F189=""),IF('Prioritized Approach Milestones'!B189=1,"ERROR 2","N/A"),"CORRECT")</f>
        <v>CORRECT</v>
      </c>
      <c r="AC189" s="69" t="str">
        <f>IF(AND('Prioritized Approach Milestones'!C189="No",'Prioritized Approach Milestones'!F189=""),IF('Prioritized Approach Milestones'!B189=2,"ERROR 2","N/A"),"CORRECT")</f>
        <v>CORRECT</v>
      </c>
      <c r="AD189" s="69" t="str">
        <f>IF(AND('Prioritized Approach Milestones'!C189="No",'Prioritized Approach Milestones'!F189=""),IF('Prioritized Approach Milestones'!B189=3,"ERROR 2","N/A"),"CORRECT")</f>
        <v>CORRECT</v>
      </c>
      <c r="AE189" s="69" t="str">
        <f>IF(AND('Prioritized Approach Milestones'!C189="No",'Prioritized Approach Milestones'!F189=""),IF('Prioritized Approach Milestones'!B189=4,"ERROR 2","N/A"),"CORRECT")</f>
        <v>CORRECT</v>
      </c>
      <c r="AF189" s="69" t="str">
        <f>IF(AND('Prioritized Approach Milestones'!C189="No",'Prioritized Approach Milestones'!F189=""),IF('Prioritized Approach Milestones'!B189=5,"ERROR 2","N/A"),"CORRECT")</f>
        <v>CORRECT</v>
      </c>
      <c r="AG189" s="78" t="str">
        <f>IF(AND('Prioritized Approach Milestones'!C189="No",'Prioritized Approach Milestones'!F189=""),IF('Prioritized Approach Milestones'!B189=6,"ERROR 2","N/A"),"CORRECT")</f>
        <v>CORRECT</v>
      </c>
    </row>
    <row r="190" spans="1:33">
      <c r="A190" s="85">
        <f>COUNTIFS('Prioritized Approach Milestones'!B190,"1",'Prioritized Approach Milestones'!C190,"yes")</f>
        <v>0</v>
      </c>
      <c r="B190" s="90">
        <f>COUNTIFS('Prioritized Approach Milestones'!B190,"2",'Prioritized Approach Milestones'!C190,"yes")</f>
        <v>0</v>
      </c>
      <c r="C190" s="86">
        <f>COUNTIFS('Prioritized Approach Milestones'!B190,"3",'Prioritized Approach Milestones'!C190,"yes")</f>
        <v>0</v>
      </c>
      <c r="D190" s="87">
        <f>COUNTIFS('Prioritized Approach Milestones'!B190,"4",'Prioritized Approach Milestones'!C190,"yes")</f>
        <v>0</v>
      </c>
      <c r="E190" s="88">
        <f>COUNTIFS('Prioritized Approach Milestones'!B190,"5",'Prioritized Approach Milestones'!C190,"yes")</f>
        <v>0</v>
      </c>
      <c r="F190" s="89">
        <f>COUNTIFS('Prioritized Approach Milestones'!B190,"6",'Prioritized Approach Milestones'!C190,"yes")</f>
        <v>0</v>
      </c>
      <c r="G190" s="274">
        <f t="shared" si="8"/>
        <v>0</v>
      </c>
      <c r="H190" s="172">
        <f>COUNTIFS('Prioritized Approach Milestones'!B190,"1",'Prioritized Approach Milestones'!C190,"N/A")</f>
        <v>0</v>
      </c>
      <c r="I190" s="172">
        <f>COUNTIFS('Prioritized Approach Milestones'!B190,"2",'Prioritized Approach Milestones'!C190,"N/A")</f>
        <v>0</v>
      </c>
      <c r="J190" s="172">
        <f>COUNTIFS('Prioritized Approach Milestones'!B190,"3",'Prioritized Approach Milestones'!C190,"N/A")</f>
        <v>0</v>
      </c>
      <c r="K190" s="172">
        <f>COUNTIFS('Prioritized Approach Milestones'!B190,"4",'Prioritized Approach Milestones'!C190,"N/A")</f>
        <v>0</v>
      </c>
      <c r="L190" s="172">
        <f>COUNTIFS('Prioritized Approach Milestones'!B190,"5",'Prioritized Approach Milestones'!C190,"N/A")</f>
        <v>0</v>
      </c>
      <c r="M190" s="172">
        <f>COUNTIFS('Prioritized Approach Milestones'!B190,"6",'Prioritized Approach Milestones'!C190,"N/A")</f>
        <v>0</v>
      </c>
      <c r="N190" s="260">
        <f t="shared" si="7"/>
        <v>0</v>
      </c>
      <c r="O190" s="279"/>
      <c r="P190" s="75" t="str">
        <f>IF('Prioritized Approach Milestones'!$B190=1,'Prioritized Approach Milestones'!$F190,"")</f>
        <v/>
      </c>
      <c r="Q190" s="75" t="str">
        <f>IF('Prioritized Approach Milestones'!$B190=2,'Prioritized Approach Milestones'!$F190,"")</f>
        <v/>
      </c>
      <c r="R190" s="75" t="str">
        <f>IF('Prioritized Approach Milestones'!$B190=3,'Prioritized Approach Milestones'!$F190,"")</f>
        <v/>
      </c>
      <c r="S190" s="75">
        <f>IF('Prioritized Approach Milestones'!$B190=4,'Prioritized Approach Milestones'!$F190,"")</f>
        <v>0</v>
      </c>
      <c r="T190" s="75" t="str">
        <f>IF('Prioritized Approach Milestones'!$B190=5,'Prioritized Approach Milestones'!$F190,"")</f>
        <v/>
      </c>
      <c r="U190" s="76" t="str">
        <f>IF('Prioritized Approach Milestones'!$B190=6,'Prioritized Approach Milestones'!$F190,"")</f>
        <v/>
      </c>
      <c r="V190" s="77" t="str">
        <f>IF(AND('Prioritized Approach Milestones'!C190="Yes",'Prioritized Approach Milestones'!F190=""),"CORRECT",IF('Prioritized Approach Milestones'!C190="No","CORRECT",IF('Prioritized Approach Milestones'!B190=1,"ERROR 1","N/A")))</f>
        <v>N/A</v>
      </c>
      <c r="W190" s="77" t="str">
        <f>IF(AND('Prioritized Approach Milestones'!C190="Yes",'Prioritized Approach Milestones'!F190=""),"CORRECT",IF('Prioritized Approach Milestones'!C190="No","CORRECT",IF('Prioritized Approach Milestones'!B190=2,"ERROR 1","N/A")))</f>
        <v>N/A</v>
      </c>
      <c r="X190" s="77" t="str">
        <f>IF(AND('Prioritized Approach Milestones'!C190="Yes",'Prioritized Approach Milestones'!F190=""),"CORRECT",IF('Prioritized Approach Milestones'!C190="No","CORRECT",IF('Prioritized Approach Milestones'!B190=3,"ERROR 1","N/A")))</f>
        <v>N/A</v>
      </c>
      <c r="Y190" s="77" t="str">
        <f>IF(AND('Prioritized Approach Milestones'!C190="Yes",'Prioritized Approach Milestones'!F190=""),"CORRECT",IF('Prioritized Approach Milestones'!C190="No","CORRECT",IF('Prioritized Approach Milestones'!B190=4,"ERROR 1","N/A")))</f>
        <v>ERROR 1</v>
      </c>
      <c r="Z190" s="77" t="str">
        <f>IF(AND('Prioritized Approach Milestones'!C190="Yes",'Prioritized Approach Milestones'!F190=""),"CORRECT",IF('Prioritized Approach Milestones'!C190="No","CORRECT",IF('Prioritized Approach Milestones'!B190=5,"ERROR 1","N/A")))</f>
        <v>N/A</v>
      </c>
      <c r="AA190" s="77" t="str">
        <f>IF(AND('Prioritized Approach Milestones'!C190="Yes",'Prioritized Approach Milestones'!F190=""),"CORRECT",IF('Prioritized Approach Milestones'!C190="No","CORRECT",IF('Prioritized Approach Milestones'!B190=6,"ERROR 1","N/A")))</f>
        <v>N/A</v>
      </c>
      <c r="AB190" s="69" t="str">
        <f>IF(AND('Prioritized Approach Milestones'!C190="No",'Prioritized Approach Milestones'!F190=""),IF('Prioritized Approach Milestones'!B190=1,"ERROR 2","N/A"),"CORRECT")</f>
        <v>CORRECT</v>
      </c>
      <c r="AC190" s="69" t="str">
        <f>IF(AND('Prioritized Approach Milestones'!C190="No",'Prioritized Approach Milestones'!F190=""),IF('Prioritized Approach Milestones'!B190=2,"ERROR 2","N/A"),"CORRECT")</f>
        <v>CORRECT</v>
      </c>
      <c r="AD190" s="69" t="str">
        <f>IF(AND('Prioritized Approach Milestones'!C190="No",'Prioritized Approach Milestones'!F190=""),IF('Prioritized Approach Milestones'!B190=3,"ERROR 2","N/A"),"CORRECT")</f>
        <v>CORRECT</v>
      </c>
      <c r="AE190" s="69" t="str">
        <f>IF(AND('Prioritized Approach Milestones'!C190="No",'Prioritized Approach Milestones'!F190=""),IF('Prioritized Approach Milestones'!B190=4,"ERROR 2","N/A"),"CORRECT")</f>
        <v>CORRECT</v>
      </c>
      <c r="AF190" s="69" t="str">
        <f>IF(AND('Prioritized Approach Milestones'!C190="No",'Prioritized Approach Milestones'!F190=""),IF('Prioritized Approach Milestones'!B190=5,"ERROR 2","N/A"),"CORRECT")</f>
        <v>CORRECT</v>
      </c>
      <c r="AG190" s="78" t="str">
        <f>IF(AND('Prioritized Approach Milestones'!C190="No",'Prioritized Approach Milestones'!F190=""),IF('Prioritized Approach Milestones'!B190=6,"ERROR 2","N/A"),"CORRECT")</f>
        <v>CORRECT</v>
      </c>
    </row>
    <row r="191" spans="1:33">
      <c r="A191" s="85">
        <f>COUNTIFS('Prioritized Approach Milestones'!B191,"1",'Prioritized Approach Milestones'!C191,"yes")</f>
        <v>0</v>
      </c>
      <c r="B191" s="90">
        <f>COUNTIFS('Prioritized Approach Milestones'!B191,"2",'Prioritized Approach Milestones'!C191,"yes")</f>
        <v>0</v>
      </c>
      <c r="C191" s="86">
        <f>COUNTIFS('Prioritized Approach Milestones'!B191,"3",'Prioritized Approach Milestones'!C191,"yes")</f>
        <v>0</v>
      </c>
      <c r="D191" s="87">
        <f>COUNTIFS('Prioritized Approach Milestones'!B191,"4",'Prioritized Approach Milestones'!C191,"yes")</f>
        <v>0</v>
      </c>
      <c r="E191" s="88">
        <f>COUNTIFS('Prioritized Approach Milestones'!B191,"5",'Prioritized Approach Milestones'!C191,"yes")</f>
        <v>0</v>
      </c>
      <c r="F191" s="89">
        <f>COUNTIFS('Prioritized Approach Milestones'!B191,"6",'Prioritized Approach Milestones'!C191,"yes")</f>
        <v>0</v>
      </c>
      <c r="G191" s="274">
        <f t="shared" si="8"/>
        <v>0</v>
      </c>
      <c r="H191" s="172">
        <f>COUNTIFS('Prioritized Approach Milestones'!B191,"1",'Prioritized Approach Milestones'!C191,"N/A")</f>
        <v>0</v>
      </c>
      <c r="I191" s="172">
        <f>COUNTIFS('Prioritized Approach Milestones'!B191,"2",'Prioritized Approach Milestones'!C191,"N/A")</f>
        <v>0</v>
      </c>
      <c r="J191" s="172">
        <f>COUNTIFS('Prioritized Approach Milestones'!B191,"3",'Prioritized Approach Milestones'!C191,"N/A")</f>
        <v>0</v>
      </c>
      <c r="K191" s="172">
        <f>COUNTIFS('Prioritized Approach Milestones'!B191,"4",'Prioritized Approach Milestones'!C191,"N/A")</f>
        <v>0</v>
      </c>
      <c r="L191" s="172">
        <f>COUNTIFS('Prioritized Approach Milestones'!B191,"5",'Prioritized Approach Milestones'!C191,"N/A")</f>
        <v>0</v>
      </c>
      <c r="M191" s="172">
        <f>COUNTIFS('Prioritized Approach Milestones'!B191,"6",'Prioritized Approach Milestones'!C191,"N/A")</f>
        <v>0</v>
      </c>
      <c r="N191" s="260">
        <f t="shared" si="7"/>
        <v>0</v>
      </c>
      <c r="O191" s="279"/>
      <c r="P191" s="75" t="str">
        <f>IF('Prioritized Approach Milestones'!$B191=1,'Prioritized Approach Milestones'!$F191,"")</f>
        <v/>
      </c>
      <c r="Q191" s="75" t="str">
        <f>IF('Prioritized Approach Milestones'!$B191=2,'Prioritized Approach Milestones'!$F191,"")</f>
        <v/>
      </c>
      <c r="R191" s="75" t="str">
        <f>IF('Prioritized Approach Milestones'!$B191=3,'Prioritized Approach Milestones'!$F191,"")</f>
        <v/>
      </c>
      <c r="S191" s="75">
        <f>IF('Prioritized Approach Milestones'!$B191=4,'Prioritized Approach Milestones'!$F191,"")</f>
        <v>0</v>
      </c>
      <c r="T191" s="75" t="str">
        <f>IF('Prioritized Approach Milestones'!$B191=5,'Prioritized Approach Milestones'!$F191,"")</f>
        <v/>
      </c>
      <c r="U191" s="76" t="str">
        <f>IF('Prioritized Approach Milestones'!$B191=6,'Prioritized Approach Milestones'!$F191,"")</f>
        <v/>
      </c>
      <c r="V191" s="77" t="str">
        <f>IF(AND('Prioritized Approach Milestones'!C191="Yes",'Prioritized Approach Milestones'!F191=""),"CORRECT",IF('Prioritized Approach Milestones'!C191="No","CORRECT",IF('Prioritized Approach Milestones'!B191=1,"ERROR 1","N/A")))</f>
        <v>N/A</v>
      </c>
      <c r="W191" s="77" t="str">
        <f>IF(AND('Prioritized Approach Milestones'!C191="Yes",'Prioritized Approach Milestones'!F191=""),"CORRECT",IF('Prioritized Approach Milestones'!C191="No","CORRECT",IF('Prioritized Approach Milestones'!B191=2,"ERROR 1","N/A")))</f>
        <v>N/A</v>
      </c>
      <c r="X191" s="77" t="str">
        <f>IF(AND('Prioritized Approach Milestones'!C191="Yes",'Prioritized Approach Milestones'!F191=""),"CORRECT",IF('Prioritized Approach Milestones'!C191="No","CORRECT",IF('Prioritized Approach Milestones'!B191=3,"ERROR 1","N/A")))</f>
        <v>N/A</v>
      </c>
      <c r="Y191" s="77" t="str">
        <f>IF(AND('Prioritized Approach Milestones'!C191="Yes",'Prioritized Approach Milestones'!F191=""),"CORRECT",IF('Prioritized Approach Milestones'!C191="No","CORRECT",IF('Prioritized Approach Milestones'!B191=4,"ERROR 1","N/A")))</f>
        <v>ERROR 1</v>
      </c>
      <c r="Z191" s="77" t="str">
        <f>IF(AND('Prioritized Approach Milestones'!C191="Yes",'Prioritized Approach Milestones'!F191=""),"CORRECT",IF('Prioritized Approach Milestones'!C191="No","CORRECT",IF('Prioritized Approach Milestones'!B191=5,"ERROR 1","N/A")))</f>
        <v>N/A</v>
      </c>
      <c r="AA191" s="77" t="str">
        <f>IF(AND('Prioritized Approach Milestones'!C191="Yes",'Prioritized Approach Milestones'!F191=""),"CORRECT",IF('Prioritized Approach Milestones'!C191="No","CORRECT",IF('Prioritized Approach Milestones'!B191=6,"ERROR 1","N/A")))</f>
        <v>N/A</v>
      </c>
      <c r="AB191" s="69" t="str">
        <f>IF(AND('Prioritized Approach Milestones'!C191="No",'Prioritized Approach Milestones'!F191=""),IF('Prioritized Approach Milestones'!B191=1,"ERROR 2","N/A"),"CORRECT")</f>
        <v>CORRECT</v>
      </c>
      <c r="AC191" s="69" t="str">
        <f>IF(AND('Prioritized Approach Milestones'!C191="No",'Prioritized Approach Milestones'!F191=""),IF('Prioritized Approach Milestones'!B191=2,"ERROR 2","N/A"),"CORRECT")</f>
        <v>CORRECT</v>
      </c>
      <c r="AD191" s="69" t="str">
        <f>IF(AND('Prioritized Approach Milestones'!C191="No",'Prioritized Approach Milestones'!F191=""),IF('Prioritized Approach Milestones'!B191=3,"ERROR 2","N/A"),"CORRECT")</f>
        <v>CORRECT</v>
      </c>
      <c r="AE191" s="69" t="str">
        <f>IF(AND('Prioritized Approach Milestones'!C191="No",'Prioritized Approach Milestones'!F191=""),IF('Prioritized Approach Milestones'!B191=4,"ERROR 2","N/A"),"CORRECT")</f>
        <v>CORRECT</v>
      </c>
      <c r="AF191" s="69" t="str">
        <f>IF(AND('Prioritized Approach Milestones'!C191="No",'Prioritized Approach Milestones'!F191=""),IF('Prioritized Approach Milestones'!B191=5,"ERROR 2","N/A"),"CORRECT")</f>
        <v>CORRECT</v>
      </c>
      <c r="AG191" s="78" t="str">
        <f>IF(AND('Prioritized Approach Milestones'!C191="No",'Prioritized Approach Milestones'!F191=""),IF('Prioritized Approach Milestones'!B191=6,"ERROR 2","N/A"),"CORRECT")</f>
        <v>CORRECT</v>
      </c>
    </row>
    <row r="192" spans="1:33">
      <c r="A192" s="85">
        <f>COUNTIFS('Prioritized Approach Milestones'!B192,"1",'Prioritized Approach Milestones'!C192,"yes")</f>
        <v>0</v>
      </c>
      <c r="B192" s="90">
        <f>COUNTIFS('Prioritized Approach Milestones'!B192,"2",'Prioritized Approach Milestones'!C192,"yes")</f>
        <v>0</v>
      </c>
      <c r="C192" s="86">
        <f>COUNTIFS('Prioritized Approach Milestones'!B192,"3",'Prioritized Approach Milestones'!C192,"yes")</f>
        <v>0</v>
      </c>
      <c r="D192" s="87">
        <f>COUNTIFS('Prioritized Approach Milestones'!B192,"4",'Prioritized Approach Milestones'!C192,"yes")</f>
        <v>0</v>
      </c>
      <c r="E192" s="88">
        <f>COUNTIFS('Prioritized Approach Milestones'!B192,"5",'Prioritized Approach Milestones'!C192,"yes")</f>
        <v>0</v>
      </c>
      <c r="F192" s="89">
        <f>COUNTIFS('Prioritized Approach Milestones'!B192,"6",'Prioritized Approach Milestones'!C192,"yes")</f>
        <v>0</v>
      </c>
      <c r="G192" s="274">
        <f t="shared" si="8"/>
        <v>0</v>
      </c>
      <c r="H192" s="172">
        <f>COUNTIFS('Prioritized Approach Milestones'!B192,"1",'Prioritized Approach Milestones'!C192,"N/A")</f>
        <v>0</v>
      </c>
      <c r="I192" s="172">
        <f>COUNTIFS('Prioritized Approach Milestones'!B192,"2",'Prioritized Approach Milestones'!C192,"N/A")</f>
        <v>0</v>
      </c>
      <c r="J192" s="172">
        <f>COUNTIFS('Prioritized Approach Milestones'!B192,"3",'Prioritized Approach Milestones'!C192,"N/A")</f>
        <v>0</v>
      </c>
      <c r="K192" s="172">
        <f>COUNTIFS('Prioritized Approach Milestones'!B192,"4",'Prioritized Approach Milestones'!C192,"N/A")</f>
        <v>0</v>
      </c>
      <c r="L192" s="172">
        <f>COUNTIFS('Prioritized Approach Milestones'!B192,"5",'Prioritized Approach Milestones'!C192,"N/A")</f>
        <v>0</v>
      </c>
      <c r="M192" s="172">
        <f>COUNTIFS('Prioritized Approach Milestones'!B192,"6",'Prioritized Approach Milestones'!C192,"N/A")</f>
        <v>0</v>
      </c>
      <c r="N192" s="260">
        <f t="shared" si="7"/>
        <v>0</v>
      </c>
      <c r="O192" s="279"/>
      <c r="P192" s="75" t="str">
        <f>IF('Prioritized Approach Milestones'!$B192=1,'Prioritized Approach Milestones'!$F192,"")</f>
        <v/>
      </c>
      <c r="Q192" s="75" t="str">
        <f>IF('Prioritized Approach Milestones'!$B192=2,'Prioritized Approach Milestones'!$F192,"")</f>
        <v/>
      </c>
      <c r="R192" s="75" t="str">
        <f>IF('Prioritized Approach Milestones'!$B192=3,'Prioritized Approach Milestones'!$F192,"")</f>
        <v/>
      </c>
      <c r="S192" s="75">
        <f>IF('Prioritized Approach Milestones'!$B192=4,'Prioritized Approach Milestones'!$F192,"")</f>
        <v>0</v>
      </c>
      <c r="T192" s="75" t="str">
        <f>IF('Prioritized Approach Milestones'!$B192=5,'Prioritized Approach Milestones'!$F192,"")</f>
        <v/>
      </c>
      <c r="U192" s="76" t="str">
        <f>IF('Prioritized Approach Milestones'!$B192=6,'Prioritized Approach Milestones'!$F192,"")</f>
        <v/>
      </c>
      <c r="V192" s="77" t="str">
        <f>IF(AND('Prioritized Approach Milestones'!C192="Yes",'Prioritized Approach Milestones'!F192=""),"CORRECT",IF('Prioritized Approach Milestones'!C192="No","CORRECT",IF('Prioritized Approach Milestones'!B192=1,"ERROR 1","N/A")))</f>
        <v>N/A</v>
      </c>
      <c r="W192" s="77" t="str">
        <f>IF(AND('Prioritized Approach Milestones'!C192="Yes",'Prioritized Approach Milestones'!F192=""),"CORRECT",IF('Prioritized Approach Milestones'!C192="No","CORRECT",IF('Prioritized Approach Milestones'!B192=2,"ERROR 1","N/A")))</f>
        <v>N/A</v>
      </c>
      <c r="X192" s="77" t="str">
        <f>IF(AND('Prioritized Approach Milestones'!C192="Yes",'Prioritized Approach Milestones'!F192=""),"CORRECT",IF('Prioritized Approach Milestones'!C192="No","CORRECT",IF('Prioritized Approach Milestones'!B192=3,"ERROR 1","N/A")))</f>
        <v>N/A</v>
      </c>
      <c r="Y192" s="77" t="str">
        <f>IF(AND('Prioritized Approach Milestones'!C192="Yes",'Prioritized Approach Milestones'!F192=""),"CORRECT",IF('Prioritized Approach Milestones'!C192="No","CORRECT",IF('Prioritized Approach Milestones'!B192=4,"ERROR 1","N/A")))</f>
        <v>ERROR 1</v>
      </c>
      <c r="Z192" s="77" t="str">
        <f>IF(AND('Prioritized Approach Milestones'!C192="Yes",'Prioritized Approach Milestones'!F192=""),"CORRECT",IF('Prioritized Approach Milestones'!C192="No","CORRECT",IF('Prioritized Approach Milestones'!B192=5,"ERROR 1","N/A")))</f>
        <v>N/A</v>
      </c>
      <c r="AA192" s="77" t="str">
        <f>IF(AND('Prioritized Approach Milestones'!C192="Yes",'Prioritized Approach Milestones'!F192=""),"CORRECT",IF('Prioritized Approach Milestones'!C192="No","CORRECT",IF('Prioritized Approach Milestones'!B192=6,"ERROR 1","N/A")))</f>
        <v>N/A</v>
      </c>
      <c r="AB192" s="69" t="str">
        <f>IF(AND('Prioritized Approach Milestones'!C192="No",'Prioritized Approach Milestones'!F192=""),IF('Prioritized Approach Milestones'!B192=1,"ERROR 2","N/A"),"CORRECT")</f>
        <v>CORRECT</v>
      </c>
      <c r="AC192" s="69" t="str">
        <f>IF(AND('Prioritized Approach Milestones'!C192="No",'Prioritized Approach Milestones'!F192=""),IF('Prioritized Approach Milestones'!B192=2,"ERROR 2","N/A"),"CORRECT")</f>
        <v>CORRECT</v>
      </c>
      <c r="AD192" s="69" t="str">
        <f>IF(AND('Prioritized Approach Milestones'!C192="No",'Prioritized Approach Milestones'!F192=""),IF('Prioritized Approach Milestones'!B192=3,"ERROR 2","N/A"),"CORRECT")</f>
        <v>CORRECT</v>
      </c>
      <c r="AE192" s="69" t="str">
        <f>IF(AND('Prioritized Approach Milestones'!C192="No",'Prioritized Approach Milestones'!F192=""),IF('Prioritized Approach Milestones'!B192=4,"ERROR 2","N/A"),"CORRECT")</f>
        <v>CORRECT</v>
      </c>
      <c r="AF192" s="69" t="str">
        <f>IF(AND('Prioritized Approach Milestones'!C192="No",'Prioritized Approach Milestones'!F192=""),IF('Prioritized Approach Milestones'!B192=5,"ERROR 2","N/A"),"CORRECT")</f>
        <v>CORRECT</v>
      </c>
      <c r="AG192" s="78" t="str">
        <f>IF(AND('Prioritized Approach Milestones'!C192="No",'Prioritized Approach Milestones'!F192=""),IF('Prioritized Approach Milestones'!B192=6,"ERROR 2","N/A"),"CORRECT")</f>
        <v>CORRECT</v>
      </c>
    </row>
    <row r="193" spans="1:33">
      <c r="A193" s="85">
        <f>COUNTIFS('Prioritized Approach Milestones'!B193,"1",'Prioritized Approach Milestones'!C193,"yes")</f>
        <v>0</v>
      </c>
      <c r="B193" s="90">
        <f>COUNTIFS('Prioritized Approach Milestones'!B193,"2",'Prioritized Approach Milestones'!C193,"yes")</f>
        <v>0</v>
      </c>
      <c r="C193" s="86">
        <f>COUNTIFS('Prioritized Approach Milestones'!B193,"3",'Prioritized Approach Milestones'!C193,"yes")</f>
        <v>0</v>
      </c>
      <c r="D193" s="87">
        <f>COUNTIFS('Prioritized Approach Milestones'!B193,"4",'Prioritized Approach Milestones'!C193,"yes")</f>
        <v>0</v>
      </c>
      <c r="E193" s="88">
        <f>COUNTIFS('Prioritized Approach Milestones'!B193,"5",'Prioritized Approach Milestones'!C193,"yes")</f>
        <v>0</v>
      </c>
      <c r="F193" s="89">
        <f>COUNTIFS('Prioritized Approach Milestones'!B193,"6",'Prioritized Approach Milestones'!C193,"yes")</f>
        <v>0</v>
      </c>
      <c r="G193" s="274">
        <f t="shared" si="8"/>
        <v>0</v>
      </c>
      <c r="H193" s="172">
        <f>COUNTIFS('Prioritized Approach Milestones'!B193,"1",'Prioritized Approach Milestones'!C193,"N/A")</f>
        <v>0</v>
      </c>
      <c r="I193" s="172">
        <f>COUNTIFS('Prioritized Approach Milestones'!B193,"2",'Prioritized Approach Milestones'!C193,"N/A")</f>
        <v>0</v>
      </c>
      <c r="J193" s="172">
        <f>COUNTIFS('Prioritized Approach Milestones'!B193,"3",'Prioritized Approach Milestones'!C193,"N/A")</f>
        <v>0</v>
      </c>
      <c r="K193" s="172">
        <f>COUNTIFS('Prioritized Approach Milestones'!B193,"4",'Prioritized Approach Milestones'!C193,"N/A")</f>
        <v>0</v>
      </c>
      <c r="L193" s="172">
        <f>COUNTIFS('Prioritized Approach Milestones'!B193,"5",'Prioritized Approach Milestones'!C193,"N/A")</f>
        <v>0</v>
      </c>
      <c r="M193" s="172">
        <f>COUNTIFS('Prioritized Approach Milestones'!B193,"6",'Prioritized Approach Milestones'!C193,"N/A")</f>
        <v>0</v>
      </c>
      <c r="N193" s="260">
        <f t="shared" si="7"/>
        <v>0</v>
      </c>
      <c r="O193" s="279"/>
      <c r="P193" s="75" t="str">
        <f>IF('Prioritized Approach Milestones'!$B193=1,'Prioritized Approach Milestones'!$F193,"")</f>
        <v/>
      </c>
      <c r="Q193" s="75" t="str">
        <f>IF('Prioritized Approach Milestones'!$B193=2,'Prioritized Approach Milestones'!$F193,"")</f>
        <v/>
      </c>
      <c r="R193" s="75" t="str">
        <f>IF('Prioritized Approach Milestones'!$B193=3,'Prioritized Approach Milestones'!$F193,"")</f>
        <v/>
      </c>
      <c r="S193" s="75" t="str">
        <f>IF('Prioritized Approach Milestones'!$B193=4,'Prioritized Approach Milestones'!$F193,"")</f>
        <v/>
      </c>
      <c r="T193" s="75" t="str">
        <f>IF('Prioritized Approach Milestones'!$B193=5,'Prioritized Approach Milestones'!$F193,"")</f>
        <v/>
      </c>
      <c r="U193" s="76" t="str">
        <f>IF('Prioritized Approach Milestones'!$B193=6,'Prioritized Approach Milestones'!$F193,"")</f>
        <v/>
      </c>
      <c r="V193" s="77" t="str">
        <f>IF(AND('Prioritized Approach Milestones'!C193="Yes",'Prioritized Approach Milestones'!F193=""),"CORRECT",IF('Prioritized Approach Milestones'!C193="No","CORRECT",IF('Prioritized Approach Milestones'!B193=1,"ERROR 1","N/A")))</f>
        <v>N/A</v>
      </c>
      <c r="W193" s="77" t="str">
        <f>IF(AND('Prioritized Approach Milestones'!C193="Yes",'Prioritized Approach Milestones'!F193=""),"CORRECT",IF('Prioritized Approach Milestones'!C193="No","CORRECT",IF('Prioritized Approach Milestones'!B193=2,"ERROR 1","N/A")))</f>
        <v>N/A</v>
      </c>
      <c r="X193" s="77" t="str">
        <f>IF(AND('Prioritized Approach Milestones'!C193="Yes",'Prioritized Approach Milestones'!F193=""),"CORRECT",IF('Prioritized Approach Milestones'!C193="No","CORRECT",IF('Prioritized Approach Milestones'!B193=3,"ERROR 1","N/A")))</f>
        <v>N/A</v>
      </c>
      <c r="Y193" s="77" t="str">
        <f>IF(AND('Prioritized Approach Milestones'!C193="Yes",'Prioritized Approach Milestones'!F193=""),"CORRECT",IF('Prioritized Approach Milestones'!C193="No","CORRECT",IF('Prioritized Approach Milestones'!B193=4,"ERROR 1","N/A")))</f>
        <v>N/A</v>
      </c>
      <c r="Z193" s="77" t="str">
        <f>IF(AND('Prioritized Approach Milestones'!C193="Yes",'Prioritized Approach Milestones'!F193=""),"CORRECT",IF('Prioritized Approach Milestones'!C193="No","CORRECT",IF('Prioritized Approach Milestones'!B193=5,"ERROR 1","N/A")))</f>
        <v>N/A</v>
      </c>
      <c r="AA193" s="77" t="str">
        <f>IF(AND('Prioritized Approach Milestones'!C193="Yes",'Prioritized Approach Milestones'!F193=""),"CORRECT",IF('Prioritized Approach Milestones'!C193="No","CORRECT",IF('Prioritized Approach Milestones'!B193=6,"ERROR 1","N/A")))</f>
        <v>N/A</v>
      </c>
      <c r="AB193" s="69" t="str">
        <f>IF(AND('Prioritized Approach Milestones'!C193="No",'Prioritized Approach Milestones'!F193=""),IF('Prioritized Approach Milestones'!B193=1,"ERROR 2","N/A"),"CORRECT")</f>
        <v>CORRECT</v>
      </c>
      <c r="AC193" s="69" t="str">
        <f>IF(AND('Prioritized Approach Milestones'!C193="No",'Prioritized Approach Milestones'!F193=""),IF('Prioritized Approach Milestones'!B193=2,"ERROR 2","N/A"),"CORRECT")</f>
        <v>CORRECT</v>
      </c>
      <c r="AD193" s="69" t="str">
        <f>IF(AND('Prioritized Approach Milestones'!C193="No",'Prioritized Approach Milestones'!F193=""),IF('Prioritized Approach Milestones'!B193=3,"ERROR 2","N/A"),"CORRECT")</f>
        <v>CORRECT</v>
      </c>
      <c r="AE193" s="69" t="str">
        <f>IF(AND('Prioritized Approach Milestones'!C193="No",'Prioritized Approach Milestones'!F193=""),IF('Prioritized Approach Milestones'!B193=4,"ERROR 2","N/A"),"CORRECT")</f>
        <v>CORRECT</v>
      </c>
      <c r="AF193" s="69" t="str">
        <f>IF(AND('Prioritized Approach Milestones'!C193="No",'Prioritized Approach Milestones'!F193=""),IF('Prioritized Approach Milestones'!B193=5,"ERROR 2","N/A"),"CORRECT")</f>
        <v>CORRECT</v>
      </c>
      <c r="AG193" s="78" t="str">
        <f>IF(AND('Prioritized Approach Milestones'!C193="No",'Prioritized Approach Milestones'!F193=""),IF('Prioritized Approach Milestones'!B193=6,"ERROR 2","N/A"),"CORRECT")</f>
        <v>CORRECT</v>
      </c>
    </row>
    <row r="194" spans="1:33">
      <c r="A194" s="85">
        <f>COUNTIFS('Prioritized Approach Milestones'!B194,"1",'Prioritized Approach Milestones'!C194,"yes")</f>
        <v>0</v>
      </c>
      <c r="B194" s="90">
        <f>COUNTIFS('Prioritized Approach Milestones'!B194,"2",'Prioritized Approach Milestones'!C194,"yes")</f>
        <v>0</v>
      </c>
      <c r="C194" s="86">
        <f>COUNTIFS('Prioritized Approach Milestones'!B194,"3",'Prioritized Approach Milestones'!C194,"yes")</f>
        <v>0</v>
      </c>
      <c r="D194" s="87">
        <f>COUNTIFS('Prioritized Approach Milestones'!B194,"4",'Prioritized Approach Milestones'!C194,"yes")</f>
        <v>0</v>
      </c>
      <c r="E194" s="88">
        <f>COUNTIFS('Prioritized Approach Milestones'!B194,"5",'Prioritized Approach Milestones'!C194,"yes")</f>
        <v>0</v>
      </c>
      <c r="F194" s="89">
        <f>COUNTIFS('Prioritized Approach Milestones'!B194,"6",'Prioritized Approach Milestones'!C194,"yes")</f>
        <v>0</v>
      </c>
      <c r="G194" s="274">
        <f t="shared" si="8"/>
        <v>0</v>
      </c>
      <c r="H194" s="172">
        <f>COUNTIFS('Prioritized Approach Milestones'!B194,"1",'Prioritized Approach Milestones'!C194,"N/A")</f>
        <v>0</v>
      </c>
      <c r="I194" s="172">
        <f>COUNTIFS('Prioritized Approach Milestones'!B194,"2",'Prioritized Approach Milestones'!C194,"N/A")</f>
        <v>0</v>
      </c>
      <c r="J194" s="172">
        <f>COUNTIFS('Prioritized Approach Milestones'!B194,"3",'Prioritized Approach Milestones'!C194,"N/A")</f>
        <v>0</v>
      </c>
      <c r="K194" s="172">
        <f>COUNTIFS('Prioritized Approach Milestones'!B194,"4",'Prioritized Approach Milestones'!C194,"N/A")</f>
        <v>0</v>
      </c>
      <c r="L194" s="172">
        <f>COUNTIFS('Prioritized Approach Milestones'!B194,"5",'Prioritized Approach Milestones'!C194,"N/A")</f>
        <v>0</v>
      </c>
      <c r="M194" s="172">
        <f>COUNTIFS('Prioritized Approach Milestones'!B194,"6",'Prioritized Approach Milestones'!C194,"N/A")</f>
        <v>0</v>
      </c>
      <c r="N194" s="260">
        <f t="shared" si="7"/>
        <v>0</v>
      </c>
      <c r="O194" s="279"/>
      <c r="P194" s="75" t="str">
        <f>IF('Prioritized Approach Milestones'!$B194=1,'Prioritized Approach Milestones'!$F194,"")</f>
        <v/>
      </c>
      <c r="Q194" s="75" t="str">
        <f>IF('Prioritized Approach Milestones'!$B194=2,'Prioritized Approach Milestones'!$F194,"")</f>
        <v/>
      </c>
      <c r="R194" s="75" t="str">
        <f>IF('Prioritized Approach Milestones'!$B194=3,'Prioritized Approach Milestones'!$F194,"")</f>
        <v/>
      </c>
      <c r="S194" s="75">
        <f>IF('Prioritized Approach Milestones'!$B194=4,'Prioritized Approach Milestones'!$F194,"")</f>
        <v>0</v>
      </c>
      <c r="T194" s="75" t="str">
        <f>IF('Prioritized Approach Milestones'!$B194=5,'Prioritized Approach Milestones'!$F194,"")</f>
        <v/>
      </c>
      <c r="U194" s="76" t="str">
        <f>IF('Prioritized Approach Milestones'!$B194=6,'Prioritized Approach Milestones'!$F194,"")</f>
        <v/>
      </c>
      <c r="V194" s="77" t="str">
        <f>IF(AND('Prioritized Approach Milestones'!C194="Yes",'Prioritized Approach Milestones'!F194=""),"CORRECT",IF('Prioritized Approach Milestones'!C194="No","CORRECT",IF('Prioritized Approach Milestones'!B194=1,"ERROR 1","N/A")))</f>
        <v>N/A</v>
      </c>
      <c r="W194" s="77" t="str">
        <f>IF(AND('Prioritized Approach Milestones'!C194="Yes",'Prioritized Approach Milestones'!F194=""),"CORRECT",IF('Prioritized Approach Milestones'!C194="No","CORRECT",IF('Prioritized Approach Milestones'!B194=2,"ERROR 1","N/A")))</f>
        <v>N/A</v>
      </c>
      <c r="X194" s="77" t="str">
        <f>IF(AND('Prioritized Approach Milestones'!C194="Yes",'Prioritized Approach Milestones'!F194=""),"CORRECT",IF('Prioritized Approach Milestones'!C194="No","CORRECT",IF('Prioritized Approach Milestones'!B194=3,"ERROR 1","N/A")))</f>
        <v>N/A</v>
      </c>
      <c r="Y194" s="77" t="str">
        <f>IF(AND('Prioritized Approach Milestones'!C194="Yes",'Prioritized Approach Milestones'!F194=""),"CORRECT",IF('Prioritized Approach Milestones'!C194="No","CORRECT",IF('Prioritized Approach Milestones'!B194=4,"ERROR 1","N/A")))</f>
        <v>ERROR 1</v>
      </c>
      <c r="Z194" s="77" t="str">
        <f>IF(AND('Prioritized Approach Milestones'!C194="Yes",'Prioritized Approach Milestones'!F194=""),"CORRECT",IF('Prioritized Approach Milestones'!C194="No","CORRECT",IF('Prioritized Approach Milestones'!B194=5,"ERROR 1","N/A")))</f>
        <v>N/A</v>
      </c>
      <c r="AA194" s="77" t="str">
        <f>IF(AND('Prioritized Approach Milestones'!C194="Yes",'Prioritized Approach Milestones'!F194=""),"CORRECT",IF('Prioritized Approach Milestones'!C194="No","CORRECT",IF('Prioritized Approach Milestones'!B194=6,"ERROR 1","N/A")))</f>
        <v>N/A</v>
      </c>
      <c r="AB194" s="69" t="str">
        <f>IF(AND('Prioritized Approach Milestones'!C194="No",'Prioritized Approach Milestones'!F194=""),IF('Prioritized Approach Milestones'!B194=1,"ERROR 2","N/A"),"CORRECT")</f>
        <v>CORRECT</v>
      </c>
      <c r="AC194" s="69" t="str">
        <f>IF(AND('Prioritized Approach Milestones'!C194="No",'Prioritized Approach Milestones'!F194=""),IF('Prioritized Approach Milestones'!B194=2,"ERROR 2","N/A"),"CORRECT")</f>
        <v>CORRECT</v>
      </c>
      <c r="AD194" s="69" t="str">
        <f>IF(AND('Prioritized Approach Milestones'!C194="No",'Prioritized Approach Milestones'!F194=""),IF('Prioritized Approach Milestones'!B194=3,"ERROR 2","N/A"),"CORRECT")</f>
        <v>CORRECT</v>
      </c>
      <c r="AE194" s="69" t="str">
        <f>IF(AND('Prioritized Approach Milestones'!C194="No",'Prioritized Approach Milestones'!F194=""),IF('Prioritized Approach Milestones'!B194=4,"ERROR 2","N/A"),"CORRECT")</f>
        <v>CORRECT</v>
      </c>
      <c r="AF194" s="69" t="str">
        <f>IF(AND('Prioritized Approach Milestones'!C194="No",'Prioritized Approach Milestones'!F194=""),IF('Prioritized Approach Milestones'!B194=5,"ERROR 2","N/A"),"CORRECT")</f>
        <v>CORRECT</v>
      </c>
      <c r="AG194" s="78" t="str">
        <f>IF(AND('Prioritized Approach Milestones'!C194="No",'Prioritized Approach Milestones'!F194=""),IF('Prioritized Approach Milestones'!B194=6,"ERROR 2","N/A"),"CORRECT")</f>
        <v>CORRECT</v>
      </c>
    </row>
    <row r="195" spans="1:33">
      <c r="A195" s="85">
        <f>COUNTIFS('Prioritized Approach Milestones'!B195,"1",'Prioritized Approach Milestones'!C195,"yes")</f>
        <v>0</v>
      </c>
      <c r="B195" s="90">
        <f>COUNTIFS('Prioritized Approach Milestones'!B195,"2",'Prioritized Approach Milestones'!C195,"yes")</f>
        <v>0</v>
      </c>
      <c r="C195" s="86">
        <f>COUNTIFS('Prioritized Approach Milestones'!B195,"3",'Prioritized Approach Milestones'!C195,"yes")</f>
        <v>0</v>
      </c>
      <c r="D195" s="87">
        <f>COUNTIFS('Prioritized Approach Milestones'!B195,"4",'Prioritized Approach Milestones'!C195,"yes")</f>
        <v>0</v>
      </c>
      <c r="E195" s="88">
        <f>COUNTIFS('Prioritized Approach Milestones'!B195,"5",'Prioritized Approach Milestones'!C195,"yes")</f>
        <v>0</v>
      </c>
      <c r="F195" s="89">
        <f>COUNTIFS('Prioritized Approach Milestones'!B195,"6",'Prioritized Approach Milestones'!C195,"yes")</f>
        <v>0</v>
      </c>
      <c r="G195" s="274">
        <f t="shared" si="8"/>
        <v>0</v>
      </c>
      <c r="H195" s="172">
        <f>COUNTIFS('Prioritized Approach Milestones'!B195,"1",'Prioritized Approach Milestones'!C195,"N/A")</f>
        <v>0</v>
      </c>
      <c r="I195" s="172">
        <f>COUNTIFS('Prioritized Approach Milestones'!B195,"2",'Prioritized Approach Milestones'!C195,"N/A")</f>
        <v>0</v>
      </c>
      <c r="J195" s="172">
        <f>COUNTIFS('Prioritized Approach Milestones'!B195,"3",'Prioritized Approach Milestones'!C195,"N/A")</f>
        <v>0</v>
      </c>
      <c r="K195" s="172">
        <f>COUNTIFS('Prioritized Approach Milestones'!B195,"4",'Prioritized Approach Milestones'!C195,"N/A")</f>
        <v>0</v>
      </c>
      <c r="L195" s="172">
        <f>COUNTIFS('Prioritized Approach Milestones'!B195,"5",'Prioritized Approach Milestones'!C195,"N/A")</f>
        <v>0</v>
      </c>
      <c r="M195" s="172">
        <f>COUNTIFS('Prioritized Approach Milestones'!B195,"6",'Prioritized Approach Milestones'!C195,"N/A")</f>
        <v>0</v>
      </c>
      <c r="N195" s="260">
        <f t="shared" si="7"/>
        <v>0</v>
      </c>
      <c r="O195" s="279"/>
      <c r="P195" s="75" t="str">
        <f>IF('Prioritized Approach Milestones'!$B195=1,'Prioritized Approach Milestones'!$F195,"")</f>
        <v/>
      </c>
      <c r="Q195" s="75" t="str">
        <f>IF('Prioritized Approach Milestones'!$B195=2,'Prioritized Approach Milestones'!$F195,"")</f>
        <v/>
      </c>
      <c r="R195" s="75" t="str">
        <f>IF('Prioritized Approach Milestones'!$B195=3,'Prioritized Approach Milestones'!$F195,"")</f>
        <v/>
      </c>
      <c r="S195" s="75">
        <f>IF('Prioritized Approach Milestones'!$B195=4,'Prioritized Approach Milestones'!$F195,"")</f>
        <v>0</v>
      </c>
      <c r="T195" s="75" t="str">
        <f>IF('Prioritized Approach Milestones'!$B195=5,'Prioritized Approach Milestones'!$F195,"")</f>
        <v/>
      </c>
      <c r="U195" s="76" t="str">
        <f>IF('Prioritized Approach Milestones'!$B195=6,'Prioritized Approach Milestones'!$F195,"")</f>
        <v/>
      </c>
      <c r="V195" s="77" t="str">
        <f>IF(AND('Prioritized Approach Milestones'!C195="Yes",'Prioritized Approach Milestones'!F195=""),"CORRECT",IF('Prioritized Approach Milestones'!C195="No","CORRECT",IF('Prioritized Approach Milestones'!B195=1,"ERROR 1","N/A")))</f>
        <v>N/A</v>
      </c>
      <c r="W195" s="77" t="str">
        <f>IF(AND('Prioritized Approach Milestones'!C195="Yes",'Prioritized Approach Milestones'!F195=""),"CORRECT",IF('Prioritized Approach Milestones'!C195="No","CORRECT",IF('Prioritized Approach Milestones'!B195=2,"ERROR 1","N/A")))</f>
        <v>N/A</v>
      </c>
      <c r="X195" s="77" t="str">
        <f>IF(AND('Prioritized Approach Milestones'!C195="Yes",'Prioritized Approach Milestones'!F195=""),"CORRECT",IF('Prioritized Approach Milestones'!C195="No","CORRECT",IF('Prioritized Approach Milestones'!B195=3,"ERROR 1","N/A")))</f>
        <v>N/A</v>
      </c>
      <c r="Y195" s="77" t="str">
        <f>IF(AND('Prioritized Approach Milestones'!C195="Yes",'Prioritized Approach Milestones'!F195=""),"CORRECT",IF('Prioritized Approach Milestones'!C195="No","CORRECT",IF('Prioritized Approach Milestones'!B195=4,"ERROR 1","N/A")))</f>
        <v>ERROR 1</v>
      </c>
      <c r="Z195" s="77" t="str">
        <f>IF(AND('Prioritized Approach Milestones'!C195="Yes",'Prioritized Approach Milestones'!F195=""),"CORRECT",IF('Prioritized Approach Milestones'!C195="No","CORRECT",IF('Prioritized Approach Milestones'!B195=5,"ERROR 1","N/A")))</f>
        <v>N/A</v>
      </c>
      <c r="AA195" s="77" t="str">
        <f>IF(AND('Prioritized Approach Milestones'!C195="Yes",'Prioritized Approach Milestones'!F195=""),"CORRECT",IF('Prioritized Approach Milestones'!C195="No","CORRECT",IF('Prioritized Approach Milestones'!B195=6,"ERROR 1","N/A")))</f>
        <v>N/A</v>
      </c>
      <c r="AB195" s="69" t="str">
        <f>IF(AND('Prioritized Approach Milestones'!C195="No",'Prioritized Approach Milestones'!F195=""),IF('Prioritized Approach Milestones'!B195=1,"ERROR 2","N/A"),"CORRECT")</f>
        <v>CORRECT</v>
      </c>
      <c r="AC195" s="69" t="str">
        <f>IF(AND('Prioritized Approach Milestones'!C195="No",'Prioritized Approach Milestones'!F195=""),IF('Prioritized Approach Milestones'!B195=2,"ERROR 2","N/A"),"CORRECT")</f>
        <v>CORRECT</v>
      </c>
      <c r="AD195" s="69" t="str">
        <f>IF(AND('Prioritized Approach Milestones'!C195="No",'Prioritized Approach Milestones'!F195=""),IF('Prioritized Approach Milestones'!B195=3,"ERROR 2","N/A"),"CORRECT")</f>
        <v>CORRECT</v>
      </c>
      <c r="AE195" s="69" t="str">
        <f>IF(AND('Prioritized Approach Milestones'!C195="No",'Prioritized Approach Milestones'!F195=""),IF('Prioritized Approach Milestones'!B195=4,"ERROR 2","N/A"),"CORRECT")</f>
        <v>CORRECT</v>
      </c>
      <c r="AF195" s="69" t="str">
        <f>IF(AND('Prioritized Approach Milestones'!C195="No",'Prioritized Approach Milestones'!F195=""),IF('Prioritized Approach Milestones'!B195=5,"ERROR 2","N/A"),"CORRECT")</f>
        <v>CORRECT</v>
      </c>
      <c r="AG195" s="78" t="str">
        <f>IF(AND('Prioritized Approach Milestones'!C195="No",'Prioritized Approach Milestones'!F195=""),IF('Prioritized Approach Milestones'!B195=6,"ERROR 2","N/A"),"CORRECT")</f>
        <v>CORRECT</v>
      </c>
    </row>
    <row r="196" spans="1:33">
      <c r="A196" s="85">
        <f>COUNTIFS('Prioritized Approach Milestones'!B196,"1",'Prioritized Approach Milestones'!C196,"yes")</f>
        <v>0</v>
      </c>
      <c r="B196" s="90">
        <f>COUNTIFS('Prioritized Approach Milestones'!B196,"2",'Prioritized Approach Milestones'!C196,"yes")</f>
        <v>0</v>
      </c>
      <c r="C196" s="86">
        <f>COUNTIFS('Prioritized Approach Milestones'!B196,"3",'Prioritized Approach Milestones'!C196,"yes")</f>
        <v>0</v>
      </c>
      <c r="D196" s="87">
        <f>COUNTIFS('Prioritized Approach Milestones'!B196,"4",'Prioritized Approach Milestones'!C196,"yes")</f>
        <v>0</v>
      </c>
      <c r="E196" s="88">
        <f>COUNTIFS('Prioritized Approach Milestones'!B196,"5",'Prioritized Approach Milestones'!C196,"yes")</f>
        <v>0</v>
      </c>
      <c r="F196" s="89">
        <f>COUNTIFS('Prioritized Approach Milestones'!B196,"6",'Prioritized Approach Milestones'!C196,"yes")</f>
        <v>0</v>
      </c>
      <c r="G196" s="274">
        <f t="shared" si="8"/>
        <v>0</v>
      </c>
      <c r="H196" s="172">
        <f>COUNTIFS('Prioritized Approach Milestones'!B196,"1",'Prioritized Approach Milestones'!C196,"N/A")</f>
        <v>0</v>
      </c>
      <c r="I196" s="172">
        <f>COUNTIFS('Prioritized Approach Milestones'!B196,"2",'Prioritized Approach Milestones'!C196,"N/A")</f>
        <v>0</v>
      </c>
      <c r="J196" s="172">
        <f>COUNTIFS('Prioritized Approach Milestones'!B196,"3",'Prioritized Approach Milestones'!C196,"N/A")</f>
        <v>0</v>
      </c>
      <c r="K196" s="172">
        <f>COUNTIFS('Prioritized Approach Milestones'!B196,"4",'Prioritized Approach Milestones'!C196,"N/A")</f>
        <v>0</v>
      </c>
      <c r="L196" s="172">
        <f>COUNTIFS('Prioritized Approach Milestones'!B196,"5",'Prioritized Approach Milestones'!C196,"N/A")</f>
        <v>0</v>
      </c>
      <c r="M196" s="172">
        <f>COUNTIFS('Prioritized Approach Milestones'!B196,"6",'Prioritized Approach Milestones'!C196,"N/A")</f>
        <v>0</v>
      </c>
      <c r="N196" s="260">
        <f t="shared" si="7"/>
        <v>0</v>
      </c>
      <c r="O196" s="279"/>
      <c r="P196" s="75" t="str">
        <f>IF('Prioritized Approach Milestones'!$B196=1,'Prioritized Approach Milestones'!$F196,"")</f>
        <v/>
      </c>
      <c r="Q196" s="75" t="str">
        <f>IF('Prioritized Approach Milestones'!$B196=2,'Prioritized Approach Milestones'!$F196,"")</f>
        <v/>
      </c>
      <c r="R196" s="75" t="str">
        <f>IF('Prioritized Approach Milestones'!$B196=3,'Prioritized Approach Milestones'!$F196,"")</f>
        <v/>
      </c>
      <c r="S196" s="75">
        <f>IF('Prioritized Approach Milestones'!$B196=4,'Prioritized Approach Milestones'!$F196,"")</f>
        <v>0</v>
      </c>
      <c r="T196" s="75" t="str">
        <f>IF('Prioritized Approach Milestones'!$B196=5,'Prioritized Approach Milestones'!$F196,"")</f>
        <v/>
      </c>
      <c r="U196" s="76" t="str">
        <f>IF('Prioritized Approach Milestones'!$B196=6,'Prioritized Approach Milestones'!$F196,"")</f>
        <v/>
      </c>
      <c r="V196" s="77" t="str">
        <f>IF(AND('Prioritized Approach Milestones'!C196="Yes",'Prioritized Approach Milestones'!F196=""),"CORRECT",IF('Prioritized Approach Milestones'!C196="No","CORRECT",IF('Prioritized Approach Milestones'!B196=1,"ERROR 1","N/A")))</f>
        <v>N/A</v>
      </c>
      <c r="W196" s="77" t="str">
        <f>IF(AND('Prioritized Approach Milestones'!C196="Yes",'Prioritized Approach Milestones'!F196=""),"CORRECT",IF('Prioritized Approach Milestones'!C196="No","CORRECT",IF('Prioritized Approach Milestones'!B196=2,"ERROR 1","N/A")))</f>
        <v>N/A</v>
      </c>
      <c r="X196" s="77" t="str">
        <f>IF(AND('Prioritized Approach Milestones'!C196="Yes",'Prioritized Approach Milestones'!F196=""),"CORRECT",IF('Prioritized Approach Milestones'!C196="No","CORRECT",IF('Prioritized Approach Milestones'!B196=3,"ERROR 1","N/A")))</f>
        <v>N/A</v>
      </c>
      <c r="Y196" s="77" t="str">
        <f>IF(AND('Prioritized Approach Milestones'!C196="Yes",'Prioritized Approach Milestones'!F196=""),"CORRECT",IF('Prioritized Approach Milestones'!C196="No","CORRECT",IF('Prioritized Approach Milestones'!B196=4,"ERROR 1","N/A")))</f>
        <v>ERROR 1</v>
      </c>
      <c r="Z196" s="77" t="str">
        <f>IF(AND('Prioritized Approach Milestones'!C196="Yes",'Prioritized Approach Milestones'!F196=""),"CORRECT",IF('Prioritized Approach Milestones'!C196="No","CORRECT",IF('Prioritized Approach Milestones'!B196=5,"ERROR 1","N/A")))</f>
        <v>N/A</v>
      </c>
      <c r="AA196" s="77" t="str">
        <f>IF(AND('Prioritized Approach Milestones'!C196="Yes",'Prioritized Approach Milestones'!F196=""),"CORRECT",IF('Prioritized Approach Milestones'!C196="No","CORRECT",IF('Prioritized Approach Milestones'!B196=6,"ERROR 1","N/A")))</f>
        <v>N/A</v>
      </c>
      <c r="AB196" s="69" t="str">
        <f>IF(AND('Prioritized Approach Milestones'!C196="No",'Prioritized Approach Milestones'!F196=""),IF('Prioritized Approach Milestones'!B196=1,"ERROR 2","N/A"),"CORRECT")</f>
        <v>CORRECT</v>
      </c>
      <c r="AC196" s="69" t="str">
        <f>IF(AND('Prioritized Approach Milestones'!C196="No",'Prioritized Approach Milestones'!F196=""),IF('Prioritized Approach Milestones'!B196=2,"ERROR 2","N/A"),"CORRECT")</f>
        <v>CORRECT</v>
      </c>
      <c r="AD196" s="69" t="str">
        <f>IF(AND('Prioritized Approach Milestones'!C196="No",'Prioritized Approach Milestones'!F196=""),IF('Prioritized Approach Milestones'!B196=3,"ERROR 2","N/A"),"CORRECT")</f>
        <v>CORRECT</v>
      </c>
      <c r="AE196" s="69" t="str">
        <f>IF(AND('Prioritized Approach Milestones'!C196="No",'Prioritized Approach Milestones'!F196=""),IF('Prioritized Approach Milestones'!B196=4,"ERROR 2","N/A"),"CORRECT")</f>
        <v>CORRECT</v>
      </c>
      <c r="AF196" s="69" t="str">
        <f>IF(AND('Prioritized Approach Milestones'!C196="No",'Prioritized Approach Milestones'!F196=""),IF('Prioritized Approach Milestones'!B196=5,"ERROR 2","N/A"),"CORRECT")</f>
        <v>CORRECT</v>
      </c>
      <c r="AG196" s="78" t="str">
        <f>IF(AND('Prioritized Approach Milestones'!C196="No",'Prioritized Approach Milestones'!F196=""),IF('Prioritized Approach Milestones'!B196=6,"ERROR 2","N/A"),"CORRECT")</f>
        <v>CORRECT</v>
      </c>
    </row>
    <row r="197" spans="1:33">
      <c r="A197" s="85">
        <f>COUNTIFS('Prioritized Approach Milestones'!B197,"1",'Prioritized Approach Milestones'!C197,"yes")</f>
        <v>0</v>
      </c>
      <c r="B197" s="90">
        <f>COUNTIFS('Prioritized Approach Milestones'!B197,"2",'Prioritized Approach Milestones'!C197,"yes")</f>
        <v>0</v>
      </c>
      <c r="C197" s="86">
        <f>COUNTIFS('Prioritized Approach Milestones'!B197,"3",'Prioritized Approach Milestones'!C197,"yes")</f>
        <v>0</v>
      </c>
      <c r="D197" s="87">
        <f>COUNTIFS('Prioritized Approach Milestones'!B197,"4",'Prioritized Approach Milestones'!C197,"yes")</f>
        <v>0</v>
      </c>
      <c r="E197" s="88">
        <f>COUNTIFS('Prioritized Approach Milestones'!B197,"5",'Prioritized Approach Milestones'!C197,"yes")</f>
        <v>0</v>
      </c>
      <c r="F197" s="89">
        <f>COUNTIFS('Prioritized Approach Milestones'!B197,"6",'Prioritized Approach Milestones'!C197,"yes")</f>
        <v>0</v>
      </c>
      <c r="G197" s="274">
        <f t="shared" ref="G197:G228" si="9">SUM(A197:F197)</f>
        <v>0</v>
      </c>
      <c r="H197" s="172">
        <f>COUNTIFS('Prioritized Approach Milestones'!B197,"1",'Prioritized Approach Milestones'!C197,"N/A")</f>
        <v>0</v>
      </c>
      <c r="I197" s="172">
        <f>COUNTIFS('Prioritized Approach Milestones'!B197,"2",'Prioritized Approach Milestones'!C197,"N/A")</f>
        <v>0</v>
      </c>
      <c r="J197" s="172">
        <f>COUNTIFS('Prioritized Approach Milestones'!B197,"3",'Prioritized Approach Milestones'!C197,"N/A")</f>
        <v>0</v>
      </c>
      <c r="K197" s="172">
        <f>COUNTIFS('Prioritized Approach Milestones'!B197,"4",'Prioritized Approach Milestones'!C197,"N/A")</f>
        <v>0</v>
      </c>
      <c r="L197" s="172">
        <f>COUNTIFS('Prioritized Approach Milestones'!B197,"5",'Prioritized Approach Milestones'!C197,"N/A")</f>
        <v>0</v>
      </c>
      <c r="M197" s="172">
        <f>COUNTIFS('Prioritized Approach Milestones'!B197,"6",'Prioritized Approach Milestones'!C197,"N/A")</f>
        <v>0</v>
      </c>
      <c r="N197" s="260">
        <f t="shared" ref="N197:N260" si="10">SUM(H197:M197)</f>
        <v>0</v>
      </c>
      <c r="O197" s="279"/>
      <c r="P197" s="75" t="str">
        <f>IF('Prioritized Approach Milestones'!$B197=1,'Prioritized Approach Milestones'!$F197,"")</f>
        <v/>
      </c>
      <c r="Q197" s="75" t="str">
        <f>IF('Prioritized Approach Milestones'!$B197=2,'Prioritized Approach Milestones'!$F197,"")</f>
        <v/>
      </c>
      <c r="R197" s="75" t="str">
        <f>IF('Prioritized Approach Milestones'!$B197=3,'Prioritized Approach Milestones'!$F197,"")</f>
        <v/>
      </c>
      <c r="S197" s="75">
        <f>IF('Prioritized Approach Milestones'!$B197=4,'Prioritized Approach Milestones'!$F197,"")</f>
        <v>0</v>
      </c>
      <c r="T197" s="75" t="str">
        <f>IF('Prioritized Approach Milestones'!$B197=5,'Prioritized Approach Milestones'!$F197,"")</f>
        <v/>
      </c>
      <c r="U197" s="76" t="str">
        <f>IF('Prioritized Approach Milestones'!$B197=6,'Prioritized Approach Milestones'!$F197,"")</f>
        <v/>
      </c>
      <c r="V197" s="77" t="str">
        <f>IF(AND('Prioritized Approach Milestones'!C197="Yes",'Prioritized Approach Milestones'!F197=""),"CORRECT",IF('Prioritized Approach Milestones'!C197="No","CORRECT",IF('Prioritized Approach Milestones'!B197=1,"ERROR 1","N/A")))</f>
        <v>N/A</v>
      </c>
      <c r="W197" s="77" t="str">
        <f>IF(AND('Prioritized Approach Milestones'!C197="Yes",'Prioritized Approach Milestones'!F197=""),"CORRECT",IF('Prioritized Approach Milestones'!C197="No","CORRECT",IF('Prioritized Approach Milestones'!B197=2,"ERROR 1","N/A")))</f>
        <v>N/A</v>
      </c>
      <c r="X197" s="77" t="str">
        <f>IF(AND('Prioritized Approach Milestones'!C197="Yes",'Prioritized Approach Milestones'!F197=""),"CORRECT",IF('Prioritized Approach Milestones'!C197="No","CORRECT",IF('Prioritized Approach Milestones'!B197=3,"ERROR 1","N/A")))</f>
        <v>N/A</v>
      </c>
      <c r="Y197" s="77" t="str">
        <f>IF(AND('Prioritized Approach Milestones'!C197="Yes",'Prioritized Approach Milestones'!F197=""),"CORRECT",IF('Prioritized Approach Milestones'!C197="No","CORRECT",IF('Prioritized Approach Milestones'!B197=4,"ERROR 1","N/A")))</f>
        <v>ERROR 1</v>
      </c>
      <c r="Z197" s="77" t="str">
        <f>IF(AND('Prioritized Approach Milestones'!C197="Yes",'Prioritized Approach Milestones'!F197=""),"CORRECT",IF('Prioritized Approach Milestones'!C197="No","CORRECT",IF('Prioritized Approach Milestones'!B197=5,"ERROR 1","N/A")))</f>
        <v>N/A</v>
      </c>
      <c r="AA197" s="77" t="str">
        <f>IF(AND('Prioritized Approach Milestones'!C197="Yes",'Prioritized Approach Milestones'!F197=""),"CORRECT",IF('Prioritized Approach Milestones'!C197="No","CORRECT",IF('Prioritized Approach Milestones'!B197=6,"ERROR 1","N/A")))</f>
        <v>N/A</v>
      </c>
      <c r="AB197" s="69" t="str">
        <f>IF(AND('Prioritized Approach Milestones'!C197="No",'Prioritized Approach Milestones'!F197=""),IF('Prioritized Approach Milestones'!B197=1,"ERROR 2","N/A"),"CORRECT")</f>
        <v>CORRECT</v>
      </c>
      <c r="AC197" s="69" t="str">
        <f>IF(AND('Prioritized Approach Milestones'!C197="No",'Prioritized Approach Milestones'!F197=""),IF('Prioritized Approach Milestones'!B197=2,"ERROR 2","N/A"),"CORRECT")</f>
        <v>CORRECT</v>
      </c>
      <c r="AD197" s="69" t="str">
        <f>IF(AND('Prioritized Approach Milestones'!C197="No",'Prioritized Approach Milestones'!F197=""),IF('Prioritized Approach Milestones'!B197=3,"ERROR 2","N/A"),"CORRECT")</f>
        <v>CORRECT</v>
      </c>
      <c r="AE197" s="69" t="str">
        <f>IF(AND('Prioritized Approach Milestones'!C197="No",'Prioritized Approach Milestones'!F197=""),IF('Prioritized Approach Milestones'!B197=4,"ERROR 2","N/A"),"CORRECT")</f>
        <v>CORRECT</v>
      </c>
      <c r="AF197" s="69" t="str">
        <f>IF(AND('Prioritized Approach Milestones'!C197="No",'Prioritized Approach Milestones'!F197=""),IF('Prioritized Approach Milestones'!B197=5,"ERROR 2","N/A"),"CORRECT")</f>
        <v>CORRECT</v>
      </c>
      <c r="AG197" s="78" t="str">
        <f>IF(AND('Prioritized Approach Milestones'!C197="No",'Prioritized Approach Milestones'!F197=""),IF('Prioritized Approach Milestones'!B197=6,"ERROR 2","N/A"),"CORRECT")</f>
        <v>CORRECT</v>
      </c>
    </row>
    <row r="198" spans="1:33">
      <c r="A198" s="85">
        <f>COUNTIFS('Prioritized Approach Milestones'!B198,"1",'Prioritized Approach Milestones'!C198,"yes")</f>
        <v>0</v>
      </c>
      <c r="B198" s="90">
        <f>COUNTIFS('Prioritized Approach Milestones'!B198,"2",'Prioritized Approach Milestones'!C198,"yes")</f>
        <v>0</v>
      </c>
      <c r="C198" s="86">
        <f>COUNTIFS('Prioritized Approach Milestones'!B198,"3",'Prioritized Approach Milestones'!C198,"yes")</f>
        <v>0</v>
      </c>
      <c r="D198" s="87">
        <f>COUNTIFS('Prioritized Approach Milestones'!B198,"4",'Prioritized Approach Milestones'!C198,"yes")</f>
        <v>0</v>
      </c>
      <c r="E198" s="88">
        <f>COUNTIFS('Prioritized Approach Milestones'!B198,"5",'Prioritized Approach Milestones'!C198,"yes")</f>
        <v>0</v>
      </c>
      <c r="F198" s="89">
        <f>COUNTIFS('Prioritized Approach Milestones'!B198,"6",'Prioritized Approach Milestones'!C198,"yes")</f>
        <v>0</v>
      </c>
      <c r="G198" s="274">
        <f t="shared" si="9"/>
        <v>0</v>
      </c>
      <c r="H198" s="172">
        <f>COUNTIFS('Prioritized Approach Milestones'!B198,"1",'Prioritized Approach Milestones'!C198,"N/A")</f>
        <v>0</v>
      </c>
      <c r="I198" s="172">
        <f>COUNTIFS('Prioritized Approach Milestones'!B198,"2",'Prioritized Approach Milestones'!C198,"N/A")</f>
        <v>0</v>
      </c>
      <c r="J198" s="172">
        <f>COUNTIFS('Prioritized Approach Milestones'!B198,"3",'Prioritized Approach Milestones'!C198,"N/A")</f>
        <v>0</v>
      </c>
      <c r="K198" s="172">
        <f>COUNTIFS('Prioritized Approach Milestones'!B198,"4",'Prioritized Approach Milestones'!C198,"N/A")</f>
        <v>0</v>
      </c>
      <c r="L198" s="172">
        <f>COUNTIFS('Prioritized Approach Milestones'!B198,"5",'Prioritized Approach Milestones'!C198,"N/A")</f>
        <v>0</v>
      </c>
      <c r="M198" s="172">
        <f>COUNTIFS('Prioritized Approach Milestones'!B198,"6",'Prioritized Approach Milestones'!C198,"N/A")</f>
        <v>0</v>
      </c>
      <c r="N198" s="260">
        <f t="shared" si="10"/>
        <v>0</v>
      </c>
      <c r="O198" s="279"/>
      <c r="P198" s="75" t="str">
        <f>IF('Prioritized Approach Milestones'!$B198=1,'Prioritized Approach Milestones'!$F198,"")</f>
        <v/>
      </c>
      <c r="Q198" s="75" t="str">
        <f>IF('Prioritized Approach Milestones'!$B198=2,'Prioritized Approach Milestones'!$F198,"")</f>
        <v/>
      </c>
      <c r="R198" s="75" t="str">
        <f>IF('Prioritized Approach Milestones'!$B198=3,'Prioritized Approach Milestones'!$F198,"")</f>
        <v/>
      </c>
      <c r="S198" s="75">
        <f>IF('Prioritized Approach Milestones'!$B198=4,'Prioritized Approach Milestones'!$F198,"")</f>
        <v>0</v>
      </c>
      <c r="T198" s="75" t="str">
        <f>IF('Prioritized Approach Milestones'!$B198=5,'Prioritized Approach Milestones'!$F198,"")</f>
        <v/>
      </c>
      <c r="U198" s="76" t="str">
        <f>IF('Prioritized Approach Milestones'!$B198=6,'Prioritized Approach Milestones'!$F198,"")</f>
        <v/>
      </c>
      <c r="V198" s="77" t="str">
        <f>IF(AND('Prioritized Approach Milestones'!C198="Yes",'Prioritized Approach Milestones'!F198=""),"CORRECT",IF('Prioritized Approach Milestones'!C198="No","CORRECT",IF('Prioritized Approach Milestones'!B198=1,"ERROR 1","N/A")))</f>
        <v>N/A</v>
      </c>
      <c r="W198" s="77" t="str">
        <f>IF(AND('Prioritized Approach Milestones'!C198="Yes",'Prioritized Approach Milestones'!F198=""),"CORRECT",IF('Prioritized Approach Milestones'!C198="No","CORRECT",IF('Prioritized Approach Milestones'!B198=2,"ERROR 1","N/A")))</f>
        <v>N/A</v>
      </c>
      <c r="X198" s="77" t="str">
        <f>IF(AND('Prioritized Approach Milestones'!C198="Yes",'Prioritized Approach Milestones'!F198=""),"CORRECT",IF('Prioritized Approach Milestones'!C198="No","CORRECT",IF('Prioritized Approach Milestones'!B198=3,"ERROR 1","N/A")))</f>
        <v>N/A</v>
      </c>
      <c r="Y198" s="77" t="str">
        <f>IF(AND('Prioritized Approach Milestones'!C198="Yes",'Prioritized Approach Milestones'!F198=""),"CORRECT",IF('Prioritized Approach Milestones'!C198="No","CORRECT",IF('Prioritized Approach Milestones'!B198=4,"ERROR 1","N/A")))</f>
        <v>ERROR 1</v>
      </c>
      <c r="Z198" s="77" t="str">
        <f>IF(AND('Prioritized Approach Milestones'!C198="Yes",'Prioritized Approach Milestones'!F198=""),"CORRECT",IF('Prioritized Approach Milestones'!C198="No","CORRECT",IF('Prioritized Approach Milestones'!B198=5,"ERROR 1","N/A")))</f>
        <v>N/A</v>
      </c>
      <c r="AA198" s="77" t="str">
        <f>IF(AND('Prioritized Approach Milestones'!C198="Yes",'Prioritized Approach Milestones'!F198=""),"CORRECT",IF('Prioritized Approach Milestones'!C198="No","CORRECT",IF('Prioritized Approach Milestones'!B198=6,"ERROR 1","N/A")))</f>
        <v>N/A</v>
      </c>
      <c r="AB198" s="69" t="str">
        <f>IF(AND('Prioritized Approach Milestones'!C198="No",'Prioritized Approach Milestones'!F198=""),IF('Prioritized Approach Milestones'!B198=1,"ERROR 2","N/A"),"CORRECT")</f>
        <v>CORRECT</v>
      </c>
      <c r="AC198" s="69" t="str">
        <f>IF(AND('Prioritized Approach Milestones'!C198="No",'Prioritized Approach Milestones'!F198=""),IF('Prioritized Approach Milestones'!B198=2,"ERROR 2","N/A"),"CORRECT")</f>
        <v>CORRECT</v>
      </c>
      <c r="AD198" s="69" t="str">
        <f>IF(AND('Prioritized Approach Milestones'!C198="No",'Prioritized Approach Milestones'!F198=""),IF('Prioritized Approach Milestones'!B198=3,"ERROR 2","N/A"),"CORRECT")</f>
        <v>CORRECT</v>
      </c>
      <c r="AE198" s="69" t="str">
        <f>IF(AND('Prioritized Approach Milestones'!C198="No",'Prioritized Approach Milestones'!F198=""),IF('Prioritized Approach Milestones'!B198=4,"ERROR 2","N/A"),"CORRECT")</f>
        <v>CORRECT</v>
      </c>
      <c r="AF198" s="69" t="str">
        <f>IF(AND('Prioritized Approach Milestones'!C198="No",'Prioritized Approach Milestones'!F198=""),IF('Prioritized Approach Milestones'!B198=5,"ERROR 2","N/A"),"CORRECT")</f>
        <v>CORRECT</v>
      </c>
      <c r="AG198" s="78" t="str">
        <f>IF(AND('Prioritized Approach Milestones'!C198="No",'Prioritized Approach Milestones'!F198=""),IF('Prioritized Approach Milestones'!B198=6,"ERROR 2","N/A"),"CORRECT")</f>
        <v>CORRECT</v>
      </c>
    </row>
    <row r="199" spans="1:33">
      <c r="A199" s="85">
        <f>COUNTIFS('Prioritized Approach Milestones'!B199,"1",'Prioritized Approach Milestones'!C199,"yes")</f>
        <v>0</v>
      </c>
      <c r="B199" s="90">
        <f>COUNTIFS('Prioritized Approach Milestones'!B199,"2",'Prioritized Approach Milestones'!C199,"yes")</f>
        <v>0</v>
      </c>
      <c r="C199" s="86">
        <f>COUNTIFS('Prioritized Approach Milestones'!B199,"3",'Prioritized Approach Milestones'!C199,"yes")</f>
        <v>0</v>
      </c>
      <c r="D199" s="87">
        <f>COUNTIFS('Prioritized Approach Milestones'!B199,"4",'Prioritized Approach Milestones'!C199,"yes")</f>
        <v>0</v>
      </c>
      <c r="E199" s="88">
        <f>COUNTIFS('Prioritized Approach Milestones'!B199,"5",'Prioritized Approach Milestones'!C199,"yes")</f>
        <v>0</v>
      </c>
      <c r="F199" s="89">
        <f>COUNTIFS('Prioritized Approach Milestones'!B199,"6",'Prioritized Approach Milestones'!C199,"yes")</f>
        <v>0</v>
      </c>
      <c r="G199" s="274">
        <f t="shared" si="9"/>
        <v>0</v>
      </c>
      <c r="H199" s="172">
        <f>COUNTIFS('Prioritized Approach Milestones'!B199,"1",'Prioritized Approach Milestones'!C199,"N/A")</f>
        <v>0</v>
      </c>
      <c r="I199" s="172">
        <f>COUNTIFS('Prioritized Approach Milestones'!B199,"2",'Prioritized Approach Milestones'!C199,"N/A")</f>
        <v>0</v>
      </c>
      <c r="J199" s="172">
        <f>COUNTIFS('Prioritized Approach Milestones'!B199,"3",'Prioritized Approach Milestones'!C199,"N/A")</f>
        <v>0</v>
      </c>
      <c r="K199" s="172">
        <f>COUNTIFS('Prioritized Approach Milestones'!B199,"4",'Prioritized Approach Milestones'!C199,"N/A")</f>
        <v>0</v>
      </c>
      <c r="L199" s="172">
        <f>COUNTIFS('Prioritized Approach Milestones'!B199,"5",'Prioritized Approach Milestones'!C199,"N/A")</f>
        <v>0</v>
      </c>
      <c r="M199" s="172">
        <f>COUNTIFS('Prioritized Approach Milestones'!B199,"6",'Prioritized Approach Milestones'!C199,"N/A")</f>
        <v>0</v>
      </c>
      <c r="N199" s="260">
        <f t="shared" si="10"/>
        <v>0</v>
      </c>
      <c r="O199" s="279"/>
      <c r="P199" s="75" t="str">
        <f>IF('Prioritized Approach Milestones'!$B199=1,'Prioritized Approach Milestones'!$F199,"")</f>
        <v/>
      </c>
      <c r="Q199" s="75" t="str">
        <f>IF('Prioritized Approach Milestones'!$B199=2,'Prioritized Approach Milestones'!$F199,"")</f>
        <v/>
      </c>
      <c r="R199" s="75" t="str">
        <f>IF('Prioritized Approach Milestones'!$B199=3,'Prioritized Approach Milestones'!$F199,"")</f>
        <v/>
      </c>
      <c r="S199" s="75" t="str">
        <f>IF('Prioritized Approach Milestones'!$B199=4,'Prioritized Approach Milestones'!$F199,"")</f>
        <v/>
      </c>
      <c r="T199" s="75" t="str">
        <f>IF('Prioritized Approach Milestones'!$B199=5,'Prioritized Approach Milestones'!$F199,"")</f>
        <v/>
      </c>
      <c r="U199" s="76" t="str">
        <f>IF('Prioritized Approach Milestones'!$B199=6,'Prioritized Approach Milestones'!$F199,"")</f>
        <v/>
      </c>
      <c r="V199" s="77" t="str">
        <f>IF(AND('Prioritized Approach Milestones'!C199="Yes",'Prioritized Approach Milestones'!F199=""),"CORRECT",IF('Prioritized Approach Milestones'!C199="No","CORRECT",IF('Prioritized Approach Milestones'!B199=1,"ERROR 1","N/A")))</f>
        <v>N/A</v>
      </c>
      <c r="W199" s="77" t="str">
        <f>IF(AND('Prioritized Approach Milestones'!C199="Yes",'Prioritized Approach Milestones'!F199=""),"CORRECT",IF('Prioritized Approach Milestones'!C199="No","CORRECT",IF('Prioritized Approach Milestones'!B199=2,"ERROR 1","N/A")))</f>
        <v>N/A</v>
      </c>
      <c r="X199" s="77" t="str">
        <f>IF(AND('Prioritized Approach Milestones'!C199="Yes",'Prioritized Approach Milestones'!F199=""),"CORRECT",IF('Prioritized Approach Milestones'!C199="No","CORRECT",IF('Prioritized Approach Milestones'!B199=3,"ERROR 1","N/A")))</f>
        <v>N/A</v>
      </c>
      <c r="Y199" s="77" t="str">
        <f>IF(AND('Prioritized Approach Milestones'!C199="Yes",'Prioritized Approach Milestones'!F199=""),"CORRECT",IF('Prioritized Approach Milestones'!C199="No","CORRECT",IF('Prioritized Approach Milestones'!B199=4,"ERROR 1","N/A")))</f>
        <v>N/A</v>
      </c>
      <c r="Z199" s="77" t="str">
        <f>IF(AND('Prioritized Approach Milestones'!C199="Yes",'Prioritized Approach Milestones'!F199=""),"CORRECT",IF('Prioritized Approach Milestones'!C199="No","CORRECT",IF('Prioritized Approach Milestones'!B199=5,"ERROR 1","N/A")))</f>
        <v>N/A</v>
      </c>
      <c r="AA199" s="77" t="str">
        <f>IF(AND('Prioritized Approach Milestones'!C199="Yes",'Prioritized Approach Milestones'!F199=""),"CORRECT",IF('Prioritized Approach Milestones'!C199="No","CORRECT",IF('Prioritized Approach Milestones'!B199=6,"ERROR 1","N/A")))</f>
        <v>N/A</v>
      </c>
      <c r="AB199" s="69" t="str">
        <f>IF(AND('Prioritized Approach Milestones'!C199="No",'Prioritized Approach Milestones'!F199=""),IF('Prioritized Approach Milestones'!B199=1,"ERROR 2","N/A"),"CORRECT")</f>
        <v>CORRECT</v>
      </c>
      <c r="AC199" s="69" t="str">
        <f>IF(AND('Prioritized Approach Milestones'!C199="No",'Prioritized Approach Milestones'!F199=""),IF('Prioritized Approach Milestones'!B199=2,"ERROR 2","N/A"),"CORRECT")</f>
        <v>CORRECT</v>
      </c>
      <c r="AD199" s="69" t="str">
        <f>IF(AND('Prioritized Approach Milestones'!C199="No",'Prioritized Approach Milestones'!F199=""),IF('Prioritized Approach Milestones'!B199=3,"ERROR 2","N/A"),"CORRECT")</f>
        <v>CORRECT</v>
      </c>
      <c r="AE199" s="69" t="str">
        <f>IF(AND('Prioritized Approach Milestones'!C199="No",'Prioritized Approach Milestones'!F199=""),IF('Prioritized Approach Milestones'!B199=4,"ERROR 2","N/A"),"CORRECT")</f>
        <v>CORRECT</v>
      </c>
      <c r="AF199" s="69" t="str">
        <f>IF(AND('Prioritized Approach Milestones'!C199="No",'Prioritized Approach Milestones'!F199=""),IF('Prioritized Approach Milestones'!B199=5,"ERROR 2","N/A"),"CORRECT")</f>
        <v>CORRECT</v>
      </c>
      <c r="AG199" s="78" t="str">
        <f>IF(AND('Prioritized Approach Milestones'!C199="No",'Prioritized Approach Milestones'!F199=""),IF('Prioritized Approach Milestones'!B199=6,"ERROR 2","N/A"),"CORRECT")</f>
        <v>CORRECT</v>
      </c>
    </row>
    <row r="200" spans="1:33">
      <c r="A200" s="85">
        <f>COUNTIFS('Prioritized Approach Milestones'!B200,"1",'Prioritized Approach Milestones'!C200,"yes")</f>
        <v>0</v>
      </c>
      <c r="B200" s="90">
        <f>COUNTIFS('Prioritized Approach Milestones'!B200,"2",'Prioritized Approach Milestones'!C200,"yes")</f>
        <v>0</v>
      </c>
      <c r="C200" s="86">
        <f>COUNTIFS('Prioritized Approach Milestones'!B200,"3",'Prioritized Approach Milestones'!C200,"yes")</f>
        <v>0</v>
      </c>
      <c r="D200" s="87">
        <f>COUNTIFS('Prioritized Approach Milestones'!B200,"4",'Prioritized Approach Milestones'!C200,"yes")</f>
        <v>0</v>
      </c>
      <c r="E200" s="88">
        <f>COUNTIFS('Prioritized Approach Milestones'!B200,"5",'Prioritized Approach Milestones'!C200,"yes")</f>
        <v>0</v>
      </c>
      <c r="F200" s="89">
        <f>COUNTIFS('Prioritized Approach Milestones'!B200,"6",'Prioritized Approach Milestones'!C200,"yes")</f>
        <v>0</v>
      </c>
      <c r="G200" s="274">
        <f t="shared" si="9"/>
        <v>0</v>
      </c>
      <c r="H200" s="172">
        <f>COUNTIFS('Prioritized Approach Milestones'!B200,"1",'Prioritized Approach Milestones'!C200,"N/A")</f>
        <v>0</v>
      </c>
      <c r="I200" s="172">
        <f>COUNTIFS('Prioritized Approach Milestones'!B200,"2",'Prioritized Approach Milestones'!C200,"N/A")</f>
        <v>0</v>
      </c>
      <c r="J200" s="172">
        <f>COUNTIFS('Prioritized Approach Milestones'!B200,"3",'Prioritized Approach Milestones'!C200,"N/A")</f>
        <v>0</v>
      </c>
      <c r="K200" s="172">
        <f>COUNTIFS('Prioritized Approach Milestones'!B200,"4",'Prioritized Approach Milestones'!C200,"N/A")</f>
        <v>0</v>
      </c>
      <c r="L200" s="172">
        <f>COUNTIFS('Prioritized Approach Milestones'!B200,"5",'Prioritized Approach Milestones'!C200,"N/A")</f>
        <v>0</v>
      </c>
      <c r="M200" s="172">
        <f>COUNTIFS('Prioritized Approach Milestones'!B200,"6",'Prioritized Approach Milestones'!C200,"N/A")</f>
        <v>0</v>
      </c>
      <c r="N200" s="260">
        <f t="shared" si="10"/>
        <v>0</v>
      </c>
      <c r="O200" s="279"/>
      <c r="P200" s="75" t="str">
        <f>IF('Prioritized Approach Milestones'!$B200=1,'Prioritized Approach Milestones'!$F200,"")</f>
        <v/>
      </c>
      <c r="Q200" s="75" t="str">
        <f>IF('Prioritized Approach Milestones'!$B200=2,'Prioritized Approach Milestones'!$F200,"")</f>
        <v/>
      </c>
      <c r="R200" s="75" t="str">
        <f>IF('Prioritized Approach Milestones'!$B200=3,'Prioritized Approach Milestones'!$F200,"")</f>
        <v/>
      </c>
      <c r="S200" s="75">
        <f>IF('Prioritized Approach Milestones'!$B200=4,'Prioritized Approach Milestones'!$F200,"")</f>
        <v>0</v>
      </c>
      <c r="T200" s="75" t="str">
        <f>IF('Prioritized Approach Milestones'!$B200=5,'Prioritized Approach Milestones'!$F200,"")</f>
        <v/>
      </c>
      <c r="U200" s="76" t="str">
        <f>IF('Prioritized Approach Milestones'!$B200=6,'Prioritized Approach Milestones'!$F200,"")</f>
        <v/>
      </c>
      <c r="V200" s="77" t="str">
        <f>IF(AND('Prioritized Approach Milestones'!C200="Yes",'Prioritized Approach Milestones'!F200=""),"CORRECT",IF('Prioritized Approach Milestones'!C200="No","CORRECT",IF('Prioritized Approach Milestones'!B200=1,"ERROR 1","N/A")))</f>
        <v>N/A</v>
      </c>
      <c r="W200" s="77" t="str">
        <f>IF(AND('Prioritized Approach Milestones'!C200="Yes",'Prioritized Approach Milestones'!F200=""),"CORRECT",IF('Prioritized Approach Milestones'!C200="No","CORRECT",IF('Prioritized Approach Milestones'!B200=2,"ERROR 1","N/A")))</f>
        <v>N/A</v>
      </c>
      <c r="X200" s="77" t="str">
        <f>IF(AND('Prioritized Approach Milestones'!C200="Yes",'Prioritized Approach Milestones'!F200=""),"CORRECT",IF('Prioritized Approach Milestones'!C200="No","CORRECT",IF('Prioritized Approach Milestones'!B200=3,"ERROR 1","N/A")))</f>
        <v>N/A</v>
      </c>
      <c r="Y200" s="77" t="str">
        <f>IF(AND('Prioritized Approach Milestones'!C200="Yes",'Prioritized Approach Milestones'!F200=""),"CORRECT",IF('Prioritized Approach Milestones'!C200="No","CORRECT",IF('Prioritized Approach Milestones'!B200=4,"ERROR 1","N/A")))</f>
        <v>ERROR 1</v>
      </c>
      <c r="Z200" s="77" t="str">
        <f>IF(AND('Prioritized Approach Milestones'!C200="Yes",'Prioritized Approach Milestones'!F200=""),"CORRECT",IF('Prioritized Approach Milestones'!C200="No","CORRECT",IF('Prioritized Approach Milestones'!B200=5,"ERROR 1","N/A")))</f>
        <v>N/A</v>
      </c>
      <c r="AA200" s="77" t="str">
        <f>IF(AND('Prioritized Approach Milestones'!C200="Yes",'Prioritized Approach Milestones'!F200=""),"CORRECT",IF('Prioritized Approach Milestones'!C200="No","CORRECT",IF('Prioritized Approach Milestones'!B200=6,"ERROR 1","N/A")))</f>
        <v>N/A</v>
      </c>
      <c r="AB200" s="69" t="str">
        <f>IF(AND('Prioritized Approach Milestones'!C200="No",'Prioritized Approach Milestones'!F200=""),IF('Prioritized Approach Milestones'!B200=1,"ERROR 2","N/A"),"CORRECT")</f>
        <v>CORRECT</v>
      </c>
      <c r="AC200" s="69" t="str">
        <f>IF(AND('Prioritized Approach Milestones'!C200="No",'Prioritized Approach Milestones'!F200=""),IF('Prioritized Approach Milestones'!B200=2,"ERROR 2","N/A"),"CORRECT")</f>
        <v>CORRECT</v>
      </c>
      <c r="AD200" s="69" t="str">
        <f>IF(AND('Prioritized Approach Milestones'!C200="No",'Prioritized Approach Milestones'!F200=""),IF('Prioritized Approach Milestones'!B200=3,"ERROR 2","N/A"),"CORRECT")</f>
        <v>CORRECT</v>
      </c>
      <c r="AE200" s="69" t="str">
        <f>IF(AND('Prioritized Approach Milestones'!C200="No",'Prioritized Approach Milestones'!F200=""),IF('Prioritized Approach Milestones'!B200=4,"ERROR 2","N/A"),"CORRECT")</f>
        <v>CORRECT</v>
      </c>
      <c r="AF200" s="69" t="str">
        <f>IF(AND('Prioritized Approach Milestones'!C200="No",'Prioritized Approach Milestones'!F200=""),IF('Prioritized Approach Milestones'!B200=5,"ERROR 2","N/A"),"CORRECT")</f>
        <v>CORRECT</v>
      </c>
      <c r="AG200" s="78" t="str">
        <f>IF(AND('Prioritized Approach Milestones'!C200="No",'Prioritized Approach Milestones'!F200=""),IF('Prioritized Approach Milestones'!B200=6,"ERROR 2","N/A"),"CORRECT")</f>
        <v>CORRECT</v>
      </c>
    </row>
    <row r="201" spans="1:33">
      <c r="A201" s="85">
        <f>COUNTIFS('Prioritized Approach Milestones'!B201,"1",'Prioritized Approach Milestones'!C201,"yes")</f>
        <v>0</v>
      </c>
      <c r="B201" s="90">
        <f>COUNTIFS('Prioritized Approach Milestones'!B201,"2",'Prioritized Approach Milestones'!C201,"yes")</f>
        <v>0</v>
      </c>
      <c r="C201" s="86">
        <f>COUNTIFS('Prioritized Approach Milestones'!B201,"3",'Prioritized Approach Milestones'!C201,"yes")</f>
        <v>0</v>
      </c>
      <c r="D201" s="87">
        <f>COUNTIFS('Prioritized Approach Milestones'!B201,"4",'Prioritized Approach Milestones'!C201,"yes")</f>
        <v>0</v>
      </c>
      <c r="E201" s="88">
        <f>COUNTIFS('Prioritized Approach Milestones'!B201,"5",'Prioritized Approach Milestones'!C201,"yes")</f>
        <v>0</v>
      </c>
      <c r="F201" s="89">
        <f>COUNTIFS('Prioritized Approach Milestones'!B201,"6",'Prioritized Approach Milestones'!C201,"yes")</f>
        <v>0</v>
      </c>
      <c r="G201" s="274">
        <f t="shared" si="9"/>
        <v>0</v>
      </c>
      <c r="H201" s="172">
        <f>COUNTIFS('Prioritized Approach Milestones'!B201,"1",'Prioritized Approach Milestones'!C201,"N/A")</f>
        <v>0</v>
      </c>
      <c r="I201" s="172">
        <f>COUNTIFS('Prioritized Approach Milestones'!B201,"2",'Prioritized Approach Milestones'!C201,"N/A")</f>
        <v>0</v>
      </c>
      <c r="J201" s="172">
        <f>COUNTIFS('Prioritized Approach Milestones'!B201,"3",'Prioritized Approach Milestones'!C201,"N/A")</f>
        <v>0</v>
      </c>
      <c r="K201" s="172">
        <f>COUNTIFS('Prioritized Approach Milestones'!B201,"4",'Prioritized Approach Milestones'!C201,"N/A")</f>
        <v>0</v>
      </c>
      <c r="L201" s="172">
        <f>COUNTIFS('Prioritized Approach Milestones'!B201,"5",'Prioritized Approach Milestones'!C201,"N/A")</f>
        <v>0</v>
      </c>
      <c r="M201" s="172">
        <f>COUNTIFS('Prioritized Approach Milestones'!B201,"6",'Prioritized Approach Milestones'!C201,"N/A")</f>
        <v>0</v>
      </c>
      <c r="N201" s="260">
        <f t="shared" si="10"/>
        <v>0</v>
      </c>
      <c r="O201" s="279"/>
      <c r="P201" s="75" t="str">
        <f>IF('Prioritized Approach Milestones'!$B201=1,'Prioritized Approach Milestones'!$F201,"")</f>
        <v/>
      </c>
      <c r="Q201" s="75" t="str">
        <f>IF('Prioritized Approach Milestones'!$B201=2,'Prioritized Approach Milestones'!$F201,"")</f>
        <v/>
      </c>
      <c r="R201" s="75" t="str">
        <f>IF('Prioritized Approach Milestones'!$B201=3,'Prioritized Approach Milestones'!$F201,"")</f>
        <v/>
      </c>
      <c r="S201" s="75">
        <f>IF('Prioritized Approach Milestones'!$B201=4,'Prioritized Approach Milestones'!$F201,"")</f>
        <v>0</v>
      </c>
      <c r="T201" s="75" t="str">
        <f>IF('Prioritized Approach Milestones'!$B201=5,'Prioritized Approach Milestones'!$F201,"")</f>
        <v/>
      </c>
      <c r="U201" s="76" t="str">
        <f>IF('Prioritized Approach Milestones'!$B201=6,'Prioritized Approach Milestones'!$F201,"")</f>
        <v/>
      </c>
      <c r="V201" s="77" t="str">
        <f>IF(AND('Prioritized Approach Milestones'!C201="Yes",'Prioritized Approach Milestones'!F201=""),"CORRECT",IF('Prioritized Approach Milestones'!C201="No","CORRECT",IF('Prioritized Approach Milestones'!B201=1,"ERROR 1","N/A")))</f>
        <v>N/A</v>
      </c>
      <c r="W201" s="77" t="str">
        <f>IF(AND('Prioritized Approach Milestones'!C201="Yes",'Prioritized Approach Milestones'!F201=""),"CORRECT",IF('Prioritized Approach Milestones'!C201="No","CORRECT",IF('Prioritized Approach Milestones'!B201=2,"ERROR 1","N/A")))</f>
        <v>N/A</v>
      </c>
      <c r="X201" s="77" t="str">
        <f>IF(AND('Prioritized Approach Milestones'!C201="Yes",'Prioritized Approach Milestones'!F201=""),"CORRECT",IF('Prioritized Approach Milestones'!C201="No","CORRECT",IF('Prioritized Approach Milestones'!B201=3,"ERROR 1","N/A")))</f>
        <v>N/A</v>
      </c>
      <c r="Y201" s="77" t="str">
        <f>IF(AND('Prioritized Approach Milestones'!C201="Yes",'Prioritized Approach Milestones'!F201=""),"CORRECT",IF('Prioritized Approach Milestones'!C201="No","CORRECT",IF('Prioritized Approach Milestones'!B201=4,"ERROR 1","N/A")))</f>
        <v>ERROR 1</v>
      </c>
      <c r="Z201" s="77" t="str">
        <f>IF(AND('Prioritized Approach Milestones'!C201="Yes",'Prioritized Approach Milestones'!F201=""),"CORRECT",IF('Prioritized Approach Milestones'!C201="No","CORRECT",IF('Prioritized Approach Milestones'!B201=5,"ERROR 1","N/A")))</f>
        <v>N/A</v>
      </c>
      <c r="AA201" s="77" t="str">
        <f>IF(AND('Prioritized Approach Milestones'!C201="Yes",'Prioritized Approach Milestones'!F201=""),"CORRECT",IF('Prioritized Approach Milestones'!C201="No","CORRECT",IF('Prioritized Approach Milestones'!B201=6,"ERROR 1","N/A")))</f>
        <v>N/A</v>
      </c>
      <c r="AB201" s="69" t="str">
        <f>IF(AND('Prioritized Approach Milestones'!C201="No",'Prioritized Approach Milestones'!F201=""),IF('Prioritized Approach Milestones'!B201=1,"ERROR 2","N/A"),"CORRECT")</f>
        <v>CORRECT</v>
      </c>
      <c r="AC201" s="69" t="str">
        <f>IF(AND('Prioritized Approach Milestones'!C201="No",'Prioritized Approach Milestones'!F201=""),IF('Prioritized Approach Milestones'!B201=2,"ERROR 2","N/A"),"CORRECT")</f>
        <v>CORRECT</v>
      </c>
      <c r="AD201" s="69" t="str">
        <f>IF(AND('Prioritized Approach Milestones'!C201="No",'Prioritized Approach Milestones'!F201=""),IF('Prioritized Approach Milestones'!B201=3,"ERROR 2","N/A"),"CORRECT")</f>
        <v>CORRECT</v>
      </c>
      <c r="AE201" s="69" t="str">
        <f>IF(AND('Prioritized Approach Milestones'!C201="No",'Prioritized Approach Milestones'!F201=""),IF('Prioritized Approach Milestones'!B201=4,"ERROR 2","N/A"),"CORRECT")</f>
        <v>CORRECT</v>
      </c>
      <c r="AF201" s="69" t="str">
        <f>IF(AND('Prioritized Approach Milestones'!C201="No",'Prioritized Approach Milestones'!F201=""),IF('Prioritized Approach Milestones'!B201=5,"ERROR 2","N/A"),"CORRECT")</f>
        <v>CORRECT</v>
      </c>
      <c r="AG201" s="78" t="str">
        <f>IF(AND('Prioritized Approach Milestones'!C201="No",'Prioritized Approach Milestones'!F201=""),IF('Prioritized Approach Milestones'!B201=6,"ERROR 2","N/A"),"CORRECT")</f>
        <v>CORRECT</v>
      </c>
    </row>
    <row r="202" spans="1:33">
      <c r="A202" s="85">
        <f>COUNTIFS('Prioritized Approach Milestones'!B202,"1",'Prioritized Approach Milestones'!C202,"yes")</f>
        <v>0</v>
      </c>
      <c r="B202" s="90">
        <f>COUNTIFS('Prioritized Approach Milestones'!B202,"2",'Prioritized Approach Milestones'!C202,"yes")</f>
        <v>0</v>
      </c>
      <c r="C202" s="86">
        <f>COUNTIFS('Prioritized Approach Milestones'!B202,"3",'Prioritized Approach Milestones'!C202,"yes")</f>
        <v>0</v>
      </c>
      <c r="D202" s="87">
        <f>COUNTIFS('Prioritized Approach Milestones'!B202,"4",'Prioritized Approach Milestones'!C202,"yes")</f>
        <v>0</v>
      </c>
      <c r="E202" s="88">
        <f>COUNTIFS('Prioritized Approach Milestones'!B202,"5",'Prioritized Approach Milestones'!C202,"yes")</f>
        <v>0</v>
      </c>
      <c r="F202" s="89">
        <f>COUNTIFS('Prioritized Approach Milestones'!B202,"6",'Prioritized Approach Milestones'!C202,"yes")</f>
        <v>0</v>
      </c>
      <c r="G202" s="274">
        <f t="shared" si="9"/>
        <v>0</v>
      </c>
      <c r="H202" s="172">
        <f>COUNTIFS('Prioritized Approach Milestones'!B202,"1",'Prioritized Approach Milestones'!C202,"N/A")</f>
        <v>0</v>
      </c>
      <c r="I202" s="172">
        <f>COUNTIFS('Prioritized Approach Milestones'!B202,"2",'Prioritized Approach Milestones'!C202,"N/A")</f>
        <v>0</v>
      </c>
      <c r="J202" s="172">
        <f>COUNTIFS('Prioritized Approach Milestones'!B202,"3",'Prioritized Approach Milestones'!C202,"N/A")</f>
        <v>0</v>
      </c>
      <c r="K202" s="172">
        <f>COUNTIFS('Prioritized Approach Milestones'!B202,"4",'Prioritized Approach Milestones'!C202,"N/A")</f>
        <v>0</v>
      </c>
      <c r="L202" s="172">
        <f>COUNTIFS('Prioritized Approach Milestones'!B202,"5",'Prioritized Approach Milestones'!C202,"N/A")</f>
        <v>0</v>
      </c>
      <c r="M202" s="172">
        <f>COUNTIFS('Prioritized Approach Milestones'!B202,"6",'Prioritized Approach Milestones'!C202,"N/A")</f>
        <v>0</v>
      </c>
      <c r="N202" s="260">
        <f t="shared" si="10"/>
        <v>0</v>
      </c>
      <c r="O202" s="279"/>
      <c r="P202" s="75" t="str">
        <f>IF('Prioritized Approach Milestones'!$B202=1,'Prioritized Approach Milestones'!$F202,"")</f>
        <v/>
      </c>
      <c r="Q202" s="75" t="str">
        <f>IF('Prioritized Approach Milestones'!$B202=2,'Prioritized Approach Milestones'!$F202,"")</f>
        <v/>
      </c>
      <c r="R202" s="75" t="str">
        <f>IF('Prioritized Approach Milestones'!$B202=3,'Prioritized Approach Milestones'!$F202,"")</f>
        <v/>
      </c>
      <c r="S202" s="75">
        <f>IF('Prioritized Approach Milestones'!$B202=4,'Prioritized Approach Milestones'!$F202,"")</f>
        <v>0</v>
      </c>
      <c r="T202" s="75" t="str">
        <f>IF('Prioritized Approach Milestones'!$B202=5,'Prioritized Approach Milestones'!$F202,"")</f>
        <v/>
      </c>
      <c r="U202" s="76" t="str">
        <f>IF('Prioritized Approach Milestones'!$B202=6,'Prioritized Approach Milestones'!$F202,"")</f>
        <v/>
      </c>
      <c r="V202" s="77" t="str">
        <f>IF(AND('Prioritized Approach Milestones'!C202="Yes",'Prioritized Approach Milestones'!F202=""),"CORRECT",IF('Prioritized Approach Milestones'!C202="No","CORRECT",IF('Prioritized Approach Milestones'!B202=1,"ERROR 1","N/A")))</f>
        <v>N/A</v>
      </c>
      <c r="W202" s="77" t="str">
        <f>IF(AND('Prioritized Approach Milestones'!C202="Yes",'Prioritized Approach Milestones'!F202=""),"CORRECT",IF('Prioritized Approach Milestones'!C202="No","CORRECT",IF('Prioritized Approach Milestones'!B202=2,"ERROR 1","N/A")))</f>
        <v>N/A</v>
      </c>
      <c r="X202" s="77" t="str">
        <f>IF(AND('Prioritized Approach Milestones'!C202="Yes",'Prioritized Approach Milestones'!F202=""),"CORRECT",IF('Prioritized Approach Milestones'!C202="No","CORRECT",IF('Prioritized Approach Milestones'!B202=3,"ERROR 1","N/A")))</f>
        <v>N/A</v>
      </c>
      <c r="Y202" s="77" t="str">
        <f>IF(AND('Prioritized Approach Milestones'!C202="Yes",'Prioritized Approach Milestones'!F202=""),"CORRECT",IF('Prioritized Approach Milestones'!C202="No","CORRECT",IF('Prioritized Approach Milestones'!B202=4,"ERROR 1","N/A")))</f>
        <v>ERROR 1</v>
      </c>
      <c r="Z202" s="77" t="str">
        <f>IF(AND('Prioritized Approach Milestones'!C202="Yes",'Prioritized Approach Milestones'!F202=""),"CORRECT",IF('Prioritized Approach Milestones'!C202="No","CORRECT",IF('Prioritized Approach Milestones'!B202=5,"ERROR 1","N/A")))</f>
        <v>N/A</v>
      </c>
      <c r="AA202" s="77" t="str">
        <f>IF(AND('Prioritized Approach Milestones'!C202="Yes",'Prioritized Approach Milestones'!F202=""),"CORRECT",IF('Prioritized Approach Milestones'!C202="No","CORRECT",IF('Prioritized Approach Milestones'!B202=6,"ERROR 1","N/A")))</f>
        <v>N/A</v>
      </c>
      <c r="AB202" s="69" t="str">
        <f>IF(AND('Prioritized Approach Milestones'!C202="No",'Prioritized Approach Milestones'!F202=""),IF('Prioritized Approach Milestones'!B202=1,"ERROR 2","N/A"),"CORRECT")</f>
        <v>CORRECT</v>
      </c>
      <c r="AC202" s="69" t="str">
        <f>IF(AND('Prioritized Approach Milestones'!C202="No",'Prioritized Approach Milestones'!F202=""),IF('Prioritized Approach Milestones'!B202=2,"ERROR 2","N/A"),"CORRECT")</f>
        <v>CORRECT</v>
      </c>
      <c r="AD202" s="69" t="str">
        <f>IF(AND('Prioritized Approach Milestones'!C202="No",'Prioritized Approach Milestones'!F202=""),IF('Prioritized Approach Milestones'!B202=3,"ERROR 2","N/A"),"CORRECT")</f>
        <v>CORRECT</v>
      </c>
      <c r="AE202" s="69" t="str">
        <f>IF(AND('Prioritized Approach Milestones'!C202="No",'Prioritized Approach Milestones'!F202=""),IF('Prioritized Approach Milestones'!B202=4,"ERROR 2","N/A"),"CORRECT")</f>
        <v>CORRECT</v>
      </c>
      <c r="AF202" s="69" t="str">
        <f>IF(AND('Prioritized Approach Milestones'!C202="No",'Prioritized Approach Milestones'!F202=""),IF('Prioritized Approach Milestones'!B202=5,"ERROR 2","N/A"),"CORRECT")</f>
        <v>CORRECT</v>
      </c>
      <c r="AG202" s="78" t="str">
        <f>IF(AND('Prioritized Approach Milestones'!C202="No",'Prioritized Approach Milestones'!F202=""),IF('Prioritized Approach Milestones'!B202=6,"ERROR 2","N/A"),"CORRECT")</f>
        <v>CORRECT</v>
      </c>
    </row>
    <row r="203" spans="1:33">
      <c r="A203" s="85">
        <f>COUNTIFS('Prioritized Approach Milestones'!B203,"1",'Prioritized Approach Milestones'!C203,"yes")</f>
        <v>0</v>
      </c>
      <c r="B203" s="90">
        <f>COUNTIFS('Prioritized Approach Milestones'!B203,"2",'Prioritized Approach Milestones'!C203,"yes")</f>
        <v>0</v>
      </c>
      <c r="C203" s="86">
        <f>COUNTIFS('Prioritized Approach Milestones'!B203,"3",'Prioritized Approach Milestones'!C203,"yes")</f>
        <v>0</v>
      </c>
      <c r="D203" s="87">
        <f>COUNTIFS('Prioritized Approach Milestones'!B203,"4",'Prioritized Approach Milestones'!C203,"yes")</f>
        <v>0</v>
      </c>
      <c r="E203" s="88">
        <f>COUNTIFS('Prioritized Approach Milestones'!B203,"5",'Prioritized Approach Milestones'!C203,"yes")</f>
        <v>0</v>
      </c>
      <c r="F203" s="89">
        <f>COUNTIFS('Prioritized Approach Milestones'!B203,"6",'Prioritized Approach Milestones'!C203,"yes")</f>
        <v>0</v>
      </c>
      <c r="G203" s="274">
        <f t="shared" si="9"/>
        <v>0</v>
      </c>
      <c r="H203" s="172">
        <f>COUNTIFS('Prioritized Approach Milestones'!B203,"1",'Prioritized Approach Milestones'!C203,"N/A")</f>
        <v>0</v>
      </c>
      <c r="I203" s="172">
        <f>COUNTIFS('Prioritized Approach Milestones'!B203,"2",'Prioritized Approach Milestones'!C203,"N/A")</f>
        <v>0</v>
      </c>
      <c r="J203" s="172">
        <f>COUNTIFS('Prioritized Approach Milestones'!B203,"3",'Prioritized Approach Milestones'!C203,"N/A")</f>
        <v>0</v>
      </c>
      <c r="K203" s="172">
        <f>COUNTIFS('Prioritized Approach Milestones'!B203,"4",'Prioritized Approach Milestones'!C203,"N/A")</f>
        <v>0</v>
      </c>
      <c r="L203" s="172">
        <f>COUNTIFS('Prioritized Approach Milestones'!B203,"5",'Prioritized Approach Milestones'!C203,"N/A")</f>
        <v>0</v>
      </c>
      <c r="M203" s="172">
        <f>COUNTIFS('Prioritized Approach Milestones'!B203,"6",'Prioritized Approach Milestones'!C203,"N/A")</f>
        <v>0</v>
      </c>
      <c r="N203" s="260">
        <f t="shared" si="10"/>
        <v>0</v>
      </c>
      <c r="O203" s="279"/>
      <c r="P203" s="75" t="str">
        <f>IF('Prioritized Approach Milestones'!$B203=1,'Prioritized Approach Milestones'!$F203,"")</f>
        <v/>
      </c>
      <c r="Q203" s="75" t="str">
        <f>IF('Prioritized Approach Milestones'!$B203=2,'Prioritized Approach Milestones'!$F203,"")</f>
        <v/>
      </c>
      <c r="R203" s="75" t="str">
        <f>IF('Prioritized Approach Milestones'!$B203=3,'Prioritized Approach Milestones'!$F203,"")</f>
        <v/>
      </c>
      <c r="S203" s="75">
        <f>IF('Prioritized Approach Milestones'!$B203=4,'Prioritized Approach Milestones'!$F203,"")</f>
        <v>0</v>
      </c>
      <c r="T203" s="75" t="str">
        <f>IF('Prioritized Approach Milestones'!$B203=5,'Prioritized Approach Milestones'!$F203,"")</f>
        <v/>
      </c>
      <c r="U203" s="76" t="str">
        <f>IF('Prioritized Approach Milestones'!$B203=6,'Prioritized Approach Milestones'!$F203,"")</f>
        <v/>
      </c>
      <c r="V203" s="77" t="str">
        <f>IF(AND('Prioritized Approach Milestones'!C203="Yes",'Prioritized Approach Milestones'!F203=""),"CORRECT",IF('Prioritized Approach Milestones'!C203="No","CORRECT",IF('Prioritized Approach Milestones'!B203=1,"ERROR 1","N/A")))</f>
        <v>N/A</v>
      </c>
      <c r="W203" s="77" t="str">
        <f>IF(AND('Prioritized Approach Milestones'!C203="Yes",'Prioritized Approach Milestones'!F203=""),"CORRECT",IF('Prioritized Approach Milestones'!C203="No","CORRECT",IF('Prioritized Approach Milestones'!B203=2,"ERROR 1","N/A")))</f>
        <v>N/A</v>
      </c>
      <c r="X203" s="77" t="str">
        <f>IF(AND('Prioritized Approach Milestones'!C203="Yes",'Prioritized Approach Milestones'!F203=""),"CORRECT",IF('Prioritized Approach Milestones'!C203="No","CORRECT",IF('Prioritized Approach Milestones'!B203=3,"ERROR 1","N/A")))</f>
        <v>N/A</v>
      </c>
      <c r="Y203" s="77" t="str">
        <f>IF(AND('Prioritized Approach Milestones'!C203="Yes",'Prioritized Approach Milestones'!F203=""),"CORRECT",IF('Prioritized Approach Milestones'!C203="No","CORRECT",IF('Prioritized Approach Milestones'!B203=4,"ERROR 1","N/A")))</f>
        <v>ERROR 1</v>
      </c>
      <c r="Z203" s="77" t="str">
        <f>IF(AND('Prioritized Approach Milestones'!C203="Yes",'Prioritized Approach Milestones'!F203=""),"CORRECT",IF('Prioritized Approach Milestones'!C203="No","CORRECT",IF('Prioritized Approach Milestones'!B203=5,"ERROR 1","N/A")))</f>
        <v>N/A</v>
      </c>
      <c r="AA203" s="77" t="str">
        <f>IF(AND('Prioritized Approach Milestones'!C203="Yes",'Prioritized Approach Milestones'!F203=""),"CORRECT",IF('Prioritized Approach Milestones'!C203="No","CORRECT",IF('Prioritized Approach Milestones'!B203=6,"ERROR 1","N/A")))</f>
        <v>N/A</v>
      </c>
      <c r="AB203" s="69" t="str">
        <f>IF(AND('Prioritized Approach Milestones'!C203="No",'Prioritized Approach Milestones'!F203=""),IF('Prioritized Approach Milestones'!B203=1,"ERROR 2","N/A"),"CORRECT")</f>
        <v>CORRECT</v>
      </c>
      <c r="AC203" s="69" t="str">
        <f>IF(AND('Prioritized Approach Milestones'!C203="No",'Prioritized Approach Milestones'!F203=""),IF('Prioritized Approach Milestones'!B203=2,"ERROR 2","N/A"),"CORRECT")</f>
        <v>CORRECT</v>
      </c>
      <c r="AD203" s="69" t="str">
        <f>IF(AND('Prioritized Approach Milestones'!C203="No",'Prioritized Approach Milestones'!F203=""),IF('Prioritized Approach Milestones'!B203=3,"ERROR 2","N/A"),"CORRECT")</f>
        <v>CORRECT</v>
      </c>
      <c r="AE203" s="69" t="str">
        <f>IF(AND('Prioritized Approach Milestones'!C203="No",'Prioritized Approach Milestones'!F203=""),IF('Prioritized Approach Milestones'!B203=4,"ERROR 2","N/A"),"CORRECT")</f>
        <v>CORRECT</v>
      </c>
      <c r="AF203" s="69" t="str">
        <f>IF(AND('Prioritized Approach Milestones'!C203="No",'Prioritized Approach Milestones'!F203=""),IF('Prioritized Approach Milestones'!B203=5,"ERROR 2","N/A"),"CORRECT")</f>
        <v>CORRECT</v>
      </c>
      <c r="AG203" s="78" t="str">
        <f>IF(AND('Prioritized Approach Milestones'!C203="No",'Prioritized Approach Milestones'!F203=""),IF('Prioritized Approach Milestones'!B203=6,"ERROR 2","N/A"),"CORRECT")</f>
        <v>CORRECT</v>
      </c>
    </row>
    <row r="204" spans="1:33">
      <c r="A204" s="85">
        <f>COUNTIFS('Prioritized Approach Milestones'!B204,"1",'Prioritized Approach Milestones'!C204,"yes")</f>
        <v>0</v>
      </c>
      <c r="B204" s="90">
        <f>COUNTIFS('Prioritized Approach Milestones'!B204,"2",'Prioritized Approach Milestones'!C204,"yes")</f>
        <v>0</v>
      </c>
      <c r="C204" s="86">
        <f>COUNTIFS('Prioritized Approach Milestones'!B204,"3",'Prioritized Approach Milestones'!C204,"yes")</f>
        <v>0</v>
      </c>
      <c r="D204" s="87">
        <f>COUNTIFS('Prioritized Approach Milestones'!B204,"4",'Prioritized Approach Milestones'!C204,"yes")</f>
        <v>0</v>
      </c>
      <c r="E204" s="88">
        <f>COUNTIFS('Prioritized Approach Milestones'!B204,"5",'Prioritized Approach Milestones'!C204,"yes")</f>
        <v>0</v>
      </c>
      <c r="F204" s="89">
        <f>COUNTIFS('Prioritized Approach Milestones'!B204,"6",'Prioritized Approach Milestones'!C204,"yes")</f>
        <v>0</v>
      </c>
      <c r="G204" s="274">
        <f t="shared" si="9"/>
        <v>0</v>
      </c>
      <c r="H204" s="172">
        <f>COUNTIFS('Prioritized Approach Milestones'!B204,"1",'Prioritized Approach Milestones'!C204,"N/A")</f>
        <v>0</v>
      </c>
      <c r="I204" s="172">
        <f>COUNTIFS('Prioritized Approach Milestones'!B204,"2",'Prioritized Approach Milestones'!C204,"N/A")</f>
        <v>0</v>
      </c>
      <c r="J204" s="172">
        <f>COUNTIFS('Prioritized Approach Milestones'!B204,"3",'Prioritized Approach Milestones'!C204,"N/A")</f>
        <v>0</v>
      </c>
      <c r="K204" s="172">
        <f>COUNTIFS('Prioritized Approach Milestones'!B204,"4",'Prioritized Approach Milestones'!C204,"N/A")</f>
        <v>0</v>
      </c>
      <c r="L204" s="172">
        <f>COUNTIFS('Prioritized Approach Milestones'!B204,"5",'Prioritized Approach Milestones'!C204,"N/A")</f>
        <v>0</v>
      </c>
      <c r="M204" s="172">
        <f>COUNTIFS('Prioritized Approach Milestones'!B204,"6",'Prioritized Approach Milestones'!C204,"N/A")</f>
        <v>0</v>
      </c>
      <c r="N204" s="260">
        <f t="shared" si="10"/>
        <v>0</v>
      </c>
      <c r="O204" s="279"/>
      <c r="P204" s="75" t="str">
        <f>IF('Prioritized Approach Milestones'!$B204=1,'Prioritized Approach Milestones'!$F204,"")</f>
        <v/>
      </c>
      <c r="Q204" s="75" t="str">
        <f>IF('Prioritized Approach Milestones'!$B204=2,'Prioritized Approach Milestones'!$F204,"")</f>
        <v/>
      </c>
      <c r="R204" s="75" t="str">
        <f>IF('Prioritized Approach Milestones'!$B204=3,'Prioritized Approach Milestones'!$F204,"")</f>
        <v/>
      </c>
      <c r="S204" s="75">
        <f>IF('Prioritized Approach Milestones'!$B204=4,'Prioritized Approach Milestones'!$F204,"")</f>
        <v>0</v>
      </c>
      <c r="T204" s="75" t="str">
        <f>IF('Prioritized Approach Milestones'!$B204=5,'Prioritized Approach Milestones'!$F204,"")</f>
        <v/>
      </c>
      <c r="U204" s="76" t="str">
        <f>IF('Prioritized Approach Milestones'!$B204=6,'Prioritized Approach Milestones'!$F204,"")</f>
        <v/>
      </c>
      <c r="V204" s="77" t="str">
        <f>IF(AND('Prioritized Approach Milestones'!C204="Yes",'Prioritized Approach Milestones'!F204=""),"CORRECT",IF('Prioritized Approach Milestones'!C204="No","CORRECT",IF('Prioritized Approach Milestones'!B204=1,"ERROR 1","N/A")))</f>
        <v>N/A</v>
      </c>
      <c r="W204" s="77" t="str">
        <f>IF(AND('Prioritized Approach Milestones'!C204="Yes",'Prioritized Approach Milestones'!F204=""),"CORRECT",IF('Prioritized Approach Milestones'!C204="No","CORRECT",IF('Prioritized Approach Milestones'!B204=2,"ERROR 1","N/A")))</f>
        <v>N/A</v>
      </c>
      <c r="X204" s="77" t="str">
        <f>IF(AND('Prioritized Approach Milestones'!C204="Yes",'Prioritized Approach Milestones'!F204=""),"CORRECT",IF('Prioritized Approach Milestones'!C204="No","CORRECT",IF('Prioritized Approach Milestones'!B204=3,"ERROR 1","N/A")))</f>
        <v>N/A</v>
      </c>
      <c r="Y204" s="77" t="str">
        <f>IF(AND('Prioritized Approach Milestones'!C204="Yes",'Prioritized Approach Milestones'!F204=""),"CORRECT",IF('Prioritized Approach Milestones'!C204="No","CORRECT",IF('Prioritized Approach Milestones'!B204=4,"ERROR 1","N/A")))</f>
        <v>ERROR 1</v>
      </c>
      <c r="Z204" s="77" t="str">
        <f>IF(AND('Prioritized Approach Milestones'!C204="Yes",'Prioritized Approach Milestones'!F204=""),"CORRECT",IF('Prioritized Approach Milestones'!C204="No","CORRECT",IF('Prioritized Approach Milestones'!B204=5,"ERROR 1","N/A")))</f>
        <v>N/A</v>
      </c>
      <c r="AA204" s="77" t="str">
        <f>IF(AND('Prioritized Approach Milestones'!C204="Yes",'Prioritized Approach Milestones'!F204=""),"CORRECT",IF('Prioritized Approach Milestones'!C204="No","CORRECT",IF('Prioritized Approach Milestones'!B204=6,"ERROR 1","N/A")))</f>
        <v>N/A</v>
      </c>
      <c r="AB204" s="69" t="str">
        <f>IF(AND('Prioritized Approach Milestones'!C204="No",'Prioritized Approach Milestones'!F204=""),IF('Prioritized Approach Milestones'!B204=1,"ERROR 2","N/A"),"CORRECT")</f>
        <v>CORRECT</v>
      </c>
      <c r="AC204" s="69" t="str">
        <f>IF(AND('Prioritized Approach Milestones'!C204="No",'Prioritized Approach Milestones'!F204=""),IF('Prioritized Approach Milestones'!B204=2,"ERROR 2","N/A"),"CORRECT")</f>
        <v>CORRECT</v>
      </c>
      <c r="AD204" s="69" t="str">
        <f>IF(AND('Prioritized Approach Milestones'!C204="No",'Prioritized Approach Milestones'!F204=""),IF('Prioritized Approach Milestones'!B204=3,"ERROR 2","N/A"),"CORRECT")</f>
        <v>CORRECT</v>
      </c>
      <c r="AE204" s="69" t="str">
        <f>IF(AND('Prioritized Approach Milestones'!C204="No",'Prioritized Approach Milestones'!F204=""),IF('Prioritized Approach Milestones'!B204=4,"ERROR 2","N/A"),"CORRECT")</f>
        <v>CORRECT</v>
      </c>
      <c r="AF204" s="69" t="str">
        <f>IF(AND('Prioritized Approach Milestones'!C204="No",'Prioritized Approach Milestones'!F204=""),IF('Prioritized Approach Milestones'!B204=5,"ERROR 2","N/A"),"CORRECT")</f>
        <v>CORRECT</v>
      </c>
      <c r="AG204" s="78" t="str">
        <f>IF(AND('Prioritized Approach Milestones'!C204="No",'Prioritized Approach Milestones'!F204=""),IF('Prioritized Approach Milestones'!B204=6,"ERROR 2","N/A"),"CORRECT")</f>
        <v>CORRECT</v>
      </c>
    </row>
    <row r="205" spans="1:33">
      <c r="A205" s="85">
        <f>COUNTIFS('Prioritized Approach Milestones'!B205,"1",'Prioritized Approach Milestones'!C205,"yes")</f>
        <v>0</v>
      </c>
      <c r="B205" s="90">
        <f>COUNTIFS('Prioritized Approach Milestones'!B205,"2",'Prioritized Approach Milestones'!C205,"yes")</f>
        <v>0</v>
      </c>
      <c r="C205" s="86">
        <f>COUNTIFS('Prioritized Approach Milestones'!B205,"3",'Prioritized Approach Milestones'!C205,"yes")</f>
        <v>0</v>
      </c>
      <c r="D205" s="87">
        <f>COUNTIFS('Prioritized Approach Milestones'!B205,"4",'Prioritized Approach Milestones'!C205,"yes")</f>
        <v>0</v>
      </c>
      <c r="E205" s="88">
        <f>COUNTIFS('Prioritized Approach Milestones'!B205,"5",'Prioritized Approach Milestones'!C205,"yes")</f>
        <v>0</v>
      </c>
      <c r="F205" s="89">
        <f>COUNTIFS('Prioritized Approach Milestones'!B205,"6",'Prioritized Approach Milestones'!C205,"yes")</f>
        <v>0</v>
      </c>
      <c r="G205" s="274">
        <f t="shared" si="9"/>
        <v>0</v>
      </c>
      <c r="H205" s="172">
        <f>COUNTIFS('Prioritized Approach Milestones'!B205,"1",'Prioritized Approach Milestones'!C205,"N/A")</f>
        <v>0</v>
      </c>
      <c r="I205" s="172">
        <f>COUNTIFS('Prioritized Approach Milestones'!B205,"2",'Prioritized Approach Milestones'!C205,"N/A")</f>
        <v>0</v>
      </c>
      <c r="J205" s="172">
        <f>COUNTIFS('Prioritized Approach Milestones'!B205,"3",'Prioritized Approach Milestones'!C205,"N/A")</f>
        <v>0</v>
      </c>
      <c r="K205" s="172">
        <f>COUNTIFS('Prioritized Approach Milestones'!B205,"4",'Prioritized Approach Milestones'!C205,"N/A")</f>
        <v>0</v>
      </c>
      <c r="L205" s="172">
        <f>COUNTIFS('Prioritized Approach Milestones'!B205,"5",'Prioritized Approach Milestones'!C205,"N/A")</f>
        <v>0</v>
      </c>
      <c r="M205" s="172">
        <f>COUNTIFS('Prioritized Approach Milestones'!B205,"6",'Prioritized Approach Milestones'!C205,"N/A")</f>
        <v>0</v>
      </c>
      <c r="N205" s="260">
        <f t="shared" si="10"/>
        <v>0</v>
      </c>
      <c r="O205" s="280"/>
      <c r="P205" s="75" t="str">
        <f>IF('Prioritized Approach Milestones'!$B205=1,'Prioritized Approach Milestones'!$F205,"")</f>
        <v/>
      </c>
      <c r="Q205" s="75" t="str">
        <f>IF('Prioritized Approach Milestones'!$B205=2,'Prioritized Approach Milestones'!$F205,"")</f>
        <v/>
      </c>
      <c r="R205" s="75" t="str">
        <f>IF('Prioritized Approach Milestones'!$B205=3,'Prioritized Approach Milestones'!$F205,"")</f>
        <v/>
      </c>
      <c r="S205" s="75">
        <f>IF('Prioritized Approach Milestones'!$B205=4,'Prioritized Approach Milestones'!$F205,"")</f>
        <v>0</v>
      </c>
      <c r="T205" s="75" t="str">
        <f>IF('Prioritized Approach Milestones'!$B205=5,'Prioritized Approach Milestones'!$F205,"")</f>
        <v/>
      </c>
      <c r="U205" s="76" t="str">
        <f>IF('Prioritized Approach Milestones'!$B205=6,'Prioritized Approach Milestones'!$F205,"")</f>
        <v/>
      </c>
      <c r="V205" s="77" t="str">
        <f>IF(AND('Prioritized Approach Milestones'!C205="Yes",'Prioritized Approach Milestones'!F205=""),"CORRECT",IF('Prioritized Approach Milestones'!C205="No","CORRECT",IF('Prioritized Approach Milestones'!B205=1,"ERROR 1","N/A")))</f>
        <v>N/A</v>
      </c>
      <c r="W205" s="77" t="str">
        <f>IF(AND('Prioritized Approach Milestones'!C205="Yes",'Prioritized Approach Milestones'!F205=""),"CORRECT",IF('Prioritized Approach Milestones'!C205="No","CORRECT",IF('Prioritized Approach Milestones'!B205=2,"ERROR 1","N/A")))</f>
        <v>N/A</v>
      </c>
      <c r="X205" s="77" t="str">
        <f>IF(AND('Prioritized Approach Milestones'!C205="Yes",'Prioritized Approach Milestones'!F205=""),"CORRECT",IF('Prioritized Approach Milestones'!C205="No","CORRECT",IF('Prioritized Approach Milestones'!B205=3,"ERROR 1","N/A")))</f>
        <v>N/A</v>
      </c>
      <c r="Y205" s="77" t="str">
        <f>IF(AND('Prioritized Approach Milestones'!C205="Yes",'Prioritized Approach Milestones'!F205=""),"CORRECT",IF('Prioritized Approach Milestones'!C205="No","CORRECT",IF('Prioritized Approach Milestones'!B205=4,"ERROR 1","N/A")))</f>
        <v>ERROR 1</v>
      </c>
      <c r="Z205" s="77" t="str">
        <f>IF(AND('Prioritized Approach Milestones'!C205="Yes",'Prioritized Approach Milestones'!F205=""),"CORRECT",IF('Prioritized Approach Milestones'!C205="No","CORRECT",IF('Prioritized Approach Milestones'!B205=5,"ERROR 1","N/A")))</f>
        <v>N/A</v>
      </c>
      <c r="AA205" s="77" t="str">
        <f>IF(AND('Prioritized Approach Milestones'!C205="Yes",'Prioritized Approach Milestones'!F205=""),"CORRECT",IF('Prioritized Approach Milestones'!C205="No","CORRECT",IF('Prioritized Approach Milestones'!B205=6,"ERROR 1","N/A")))</f>
        <v>N/A</v>
      </c>
      <c r="AB205" s="69" t="str">
        <f>IF(AND('Prioritized Approach Milestones'!C205="No",'Prioritized Approach Milestones'!F205=""),IF('Prioritized Approach Milestones'!B205=1,"ERROR 2","N/A"),"CORRECT")</f>
        <v>CORRECT</v>
      </c>
      <c r="AC205" s="69" t="str">
        <f>IF(AND('Prioritized Approach Milestones'!C205="No",'Prioritized Approach Milestones'!F205=""),IF('Prioritized Approach Milestones'!B205=2,"ERROR 2","N/A"),"CORRECT")</f>
        <v>CORRECT</v>
      </c>
      <c r="AD205" s="69" t="str">
        <f>IF(AND('Prioritized Approach Milestones'!C205="No",'Prioritized Approach Milestones'!F205=""),IF('Prioritized Approach Milestones'!B205=3,"ERROR 2","N/A"),"CORRECT")</f>
        <v>CORRECT</v>
      </c>
      <c r="AE205" s="69" t="str">
        <f>IF(AND('Prioritized Approach Milestones'!C205="No",'Prioritized Approach Milestones'!F205=""),IF('Prioritized Approach Milestones'!B205=4,"ERROR 2","N/A"),"CORRECT")</f>
        <v>CORRECT</v>
      </c>
      <c r="AF205" s="69" t="str">
        <f>IF(AND('Prioritized Approach Milestones'!C205="No",'Prioritized Approach Milestones'!F205=""),IF('Prioritized Approach Milestones'!B205=5,"ERROR 2","N/A"),"CORRECT")</f>
        <v>CORRECT</v>
      </c>
      <c r="AG205" s="78" t="str">
        <f>IF(AND('Prioritized Approach Milestones'!C205="No",'Prioritized Approach Milestones'!F205=""),IF('Prioritized Approach Milestones'!B205=6,"ERROR 2","N/A"),"CORRECT")</f>
        <v>CORRECT</v>
      </c>
    </row>
    <row r="206" spans="1:33">
      <c r="A206" s="85">
        <f>COUNTIFS('Prioritized Approach Milestones'!B206,"1",'Prioritized Approach Milestones'!C206,"yes")</f>
        <v>0</v>
      </c>
      <c r="B206" s="90">
        <f>COUNTIFS('Prioritized Approach Milestones'!B206,"2",'Prioritized Approach Milestones'!C206,"yes")</f>
        <v>0</v>
      </c>
      <c r="C206" s="86">
        <f>COUNTIFS('Prioritized Approach Milestones'!B206,"3",'Prioritized Approach Milestones'!C206,"yes")</f>
        <v>0</v>
      </c>
      <c r="D206" s="87">
        <f>COUNTIFS('Prioritized Approach Milestones'!B206,"4",'Prioritized Approach Milestones'!C206,"yes")</f>
        <v>0</v>
      </c>
      <c r="E206" s="88">
        <f>COUNTIFS('Prioritized Approach Milestones'!B206,"5",'Prioritized Approach Milestones'!C206,"yes")</f>
        <v>0</v>
      </c>
      <c r="F206" s="89">
        <f>COUNTIFS('Prioritized Approach Milestones'!B206,"6",'Prioritized Approach Milestones'!C206,"yes")</f>
        <v>0</v>
      </c>
      <c r="G206" s="274">
        <f t="shared" si="9"/>
        <v>0</v>
      </c>
      <c r="H206" s="172">
        <f>COUNTIFS('Prioritized Approach Milestones'!B206,"1",'Prioritized Approach Milestones'!C206,"N/A")</f>
        <v>0</v>
      </c>
      <c r="I206" s="172">
        <f>COUNTIFS('Prioritized Approach Milestones'!B206,"2",'Prioritized Approach Milestones'!C206,"N/A")</f>
        <v>0</v>
      </c>
      <c r="J206" s="172">
        <f>COUNTIFS('Prioritized Approach Milestones'!B206,"3",'Prioritized Approach Milestones'!C206,"N/A")</f>
        <v>0</v>
      </c>
      <c r="K206" s="172">
        <f>COUNTIFS('Prioritized Approach Milestones'!B206,"4",'Prioritized Approach Milestones'!C206,"N/A")</f>
        <v>0</v>
      </c>
      <c r="L206" s="172">
        <f>COUNTIFS('Prioritized Approach Milestones'!B206,"5",'Prioritized Approach Milestones'!C206,"N/A")</f>
        <v>0</v>
      </c>
      <c r="M206" s="172">
        <f>COUNTIFS('Prioritized Approach Milestones'!B206,"6",'Prioritized Approach Milestones'!C206,"N/A")</f>
        <v>0</v>
      </c>
      <c r="N206" s="260">
        <f t="shared" si="10"/>
        <v>0</v>
      </c>
      <c r="O206" s="280"/>
      <c r="P206" s="75" t="str">
        <f>IF('Prioritized Approach Milestones'!$B206=1,'Prioritized Approach Milestones'!$F206,"")</f>
        <v/>
      </c>
      <c r="Q206" s="75" t="str">
        <f>IF('Prioritized Approach Milestones'!$B206=2,'Prioritized Approach Milestones'!$F206,"")</f>
        <v/>
      </c>
      <c r="R206" s="75" t="str">
        <f>IF('Prioritized Approach Milestones'!$B206=3,'Prioritized Approach Milestones'!$F206,"")</f>
        <v/>
      </c>
      <c r="S206" s="75">
        <f>IF('Prioritized Approach Milestones'!$B206=4,'Prioritized Approach Milestones'!$F206,"")</f>
        <v>0</v>
      </c>
      <c r="T206" s="75" t="str">
        <f>IF('Prioritized Approach Milestones'!$B206=5,'Prioritized Approach Milestones'!$F206,"")</f>
        <v/>
      </c>
      <c r="U206" s="76" t="str">
        <f>IF('Prioritized Approach Milestones'!$B206=6,'Prioritized Approach Milestones'!$F206,"")</f>
        <v/>
      </c>
      <c r="V206" s="77" t="str">
        <f>IF(AND('Prioritized Approach Milestones'!C206="Yes",'Prioritized Approach Milestones'!F206=""),"CORRECT",IF('Prioritized Approach Milestones'!C206="No","CORRECT",IF('Prioritized Approach Milestones'!B206=1,"ERROR 1","N/A")))</f>
        <v>N/A</v>
      </c>
      <c r="W206" s="77" t="str">
        <f>IF(AND('Prioritized Approach Milestones'!C206="Yes",'Prioritized Approach Milestones'!F206=""),"CORRECT",IF('Prioritized Approach Milestones'!C206="No","CORRECT",IF('Prioritized Approach Milestones'!B206=2,"ERROR 1","N/A")))</f>
        <v>N/A</v>
      </c>
      <c r="X206" s="77" t="str">
        <f>IF(AND('Prioritized Approach Milestones'!C206="Yes",'Prioritized Approach Milestones'!F206=""),"CORRECT",IF('Prioritized Approach Milestones'!C206="No","CORRECT",IF('Prioritized Approach Milestones'!B206=3,"ERROR 1","N/A")))</f>
        <v>N/A</v>
      </c>
      <c r="Y206" s="77" t="str">
        <f>IF(AND('Prioritized Approach Milestones'!C206="Yes",'Prioritized Approach Milestones'!F206=""),"CORRECT",IF('Prioritized Approach Milestones'!C206="No","CORRECT",IF('Prioritized Approach Milestones'!B206=4,"ERROR 1","N/A")))</f>
        <v>ERROR 1</v>
      </c>
      <c r="Z206" s="77" t="str">
        <f>IF(AND('Prioritized Approach Milestones'!C206="Yes",'Prioritized Approach Milestones'!F206=""),"CORRECT",IF('Prioritized Approach Milestones'!C206="No","CORRECT",IF('Prioritized Approach Milestones'!B206=5,"ERROR 1","N/A")))</f>
        <v>N/A</v>
      </c>
      <c r="AA206" s="77" t="str">
        <f>IF(AND('Prioritized Approach Milestones'!C206="Yes",'Prioritized Approach Milestones'!F206=""),"CORRECT",IF('Prioritized Approach Milestones'!C206="No","CORRECT",IF('Prioritized Approach Milestones'!B206=6,"ERROR 1","N/A")))</f>
        <v>N/A</v>
      </c>
      <c r="AB206" s="69" t="str">
        <f>IF(AND('Prioritized Approach Milestones'!C206="No",'Prioritized Approach Milestones'!F206=""),IF('Prioritized Approach Milestones'!B206=1,"ERROR 2","N/A"),"CORRECT")</f>
        <v>CORRECT</v>
      </c>
      <c r="AC206" s="69" t="str">
        <f>IF(AND('Prioritized Approach Milestones'!C206="No",'Prioritized Approach Milestones'!F206=""),IF('Prioritized Approach Milestones'!B206=2,"ERROR 2","N/A"),"CORRECT")</f>
        <v>CORRECT</v>
      </c>
      <c r="AD206" s="69" t="str">
        <f>IF(AND('Prioritized Approach Milestones'!C206="No",'Prioritized Approach Milestones'!F206=""),IF('Prioritized Approach Milestones'!B206=3,"ERROR 2","N/A"),"CORRECT")</f>
        <v>CORRECT</v>
      </c>
      <c r="AE206" s="69" t="str">
        <f>IF(AND('Prioritized Approach Milestones'!C206="No",'Prioritized Approach Milestones'!F206=""),IF('Prioritized Approach Milestones'!B206=4,"ERROR 2","N/A"),"CORRECT")</f>
        <v>CORRECT</v>
      </c>
      <c r="AF206" s="69" t="str">
        <f>IF(AND('Prioritized Approach Milestones'!C206="No",'Prioritized Approach Milestones'!F206=""),IF('Prioritized Approach Milestones'!B206=5,"ERROR 2","N/A"),"CORRECT")</f>
        <v>CORRECT</v>
      </c>
      <c r="AG206" s="78" t="str">
        <f>IF(AND('Prioritized Approach Milestones'!C206="No",'Prioritized Approach Milestones'!F206=""),IF('Prioritized Approach Milestones'!B206=6,"ERROR 2","N/A"),"CORRECT")</f>
        <v>CORRECT</v>
      </c>
    </row>
    <row r="207" spans="1:33">
      <c r="A207" s="85">
        <f>COUNTIFS('Prioritized Approach Milestones'!B207,"1",'Prioritized Approach Milestones'!C207,"yes")</f>
        <v>0</v>
      </c>
      <c r="B207" s="90">
        <f>COUNTIFS('Prioritized Approach Milestones'!B207,"2",'Prioritized Approach Milestones'!C207,"yes")</f>
        <v>0</v>
      </c>
      <c r="C207" s="86">
        <f>COUNTIFS('Prioritized Approach Milestones'!B207,"3",'Prioritized Approach Milestones'!C207,"yes")</f>
        <v>0</v>
      </c>
      <c r="D207" s="87">
        <f>COUNTIFS('Prioritized Approach Milestones'!B207,"4",'Prioritized Approach Milestones'!C207,"yes")</f>
        <v>0</v>
      </c>
      <c r="E207" s="88">
        <f>COUNTIFS('Prioritized Approach Milestones'!B207,"5",'Prioritized Approach Milestones'!C207,"yes")</f>
        <v>0</v>
      </c>
      <c r="F207" s="89">
        <f>COUNTIFS('Prioritized Approach Milestones'!B207,"6",'Prioritized Approach Milestones'!C207,"yes")</f>
        <v>0</v>
      </c>
      <c r="G207" s="274">
        <f t="shared" si="9"/>
        <v>0</v>
      </c>
      <c r="H207" s="172">
        <f>COUNTIFS('Prioritized Approach Milestones'!B207,"1",'Prioritized Approach Milestones'!C207,"N/A")</f>
        <v>0</v>
      </c>
      <c r="I207" s="172">
        <f>COUNTIFS('Prioritized Approach Milestones'!B207,"2",'Prioritized Approach Milestones'!C207,"N/A")</f>
        <v>0</v>
      </c>
      <c r="J207" s="172">
        <f>COUNTIFS('Prioritized Approach Milestones'!B207,"3",'Prioritized Approach Milestones'!C207,"N/A")</f>
        <v>0</v>
      </c>
      <c r="K207" s="172">
        <f>COUNTIFS('Prioritized Approach Milestones'!B207,"4",'Prioritized Approach Milestones'!C207,"N/A")</f>
        <v>0</v>
      </c>
      <c r="L207" s="172">
        <f>COUNTIFS('Prioritized Approach Milestones'!B207,"5",'Prioritized Approach Milestones'!C207,"N/A")</f>
        <v>0</v>
      </c>
      <c r="M207" s="172">
        <f>COUNTIFS('Prioritized Approach Milestones'!B207,"6",'Prioritized Approach Milestones'!C207,"N/A")</f>
        <v>0</v>
      </c>
      <c r="N207" s="260">
        <f t="shared" si="10"/>
        <v>0</v>
      </c>
      <c r="O207" s="280"/>
      <c r="P207" s="75" t="str">
        <f>IF('Prioritized Approach Milestones'!$B207=1,'Prioritized Approach Milestones'!$F207,"")</f>
        <v/>
      </c>
      <c r="Q207" s="75" t="str">
        <f>IF('Prioritized Approach Milestones'!$B207=2,'Prioritized Approach Milestones'!$F207,"")</f>
        <v/>
      </c>
      <c r="R207" s="75" t="str">
        <f>IF('Prioritized Approach Milestones'!$B207=3,'Prioritized Approach Milestones'!$F207,"")</f>
        <v/>
      </c>
      <c r="S207" s="75" t="str">
        <f>IF('Prioritized Approach Milestones'!$B207=4,'Prioritized Approach Milestones'!$F207,"")</f>
        <v/>
      </c>
      <c r="T207" s="75" t="str">
        <f>IF('Prioritized Approach Milestones'!$B207=5,'Prioritized Approach Milestones'!$F207,"")</f>
        <v/>
      </c>
      <c r="U207" s="76" t="str">
        <f>IF('Prioritized Approach Milestones'!$B207=6,'Prioritized Approach Milestones'!$F207,"")</f>
        <v/>
      </c>
      <c r="V207" s="77" t="str">
        <f>IF(AND('Prioritized Approach Milestones'!C207="Yes",'Prioritized Approach Milestones'!F207=""),"CORRECT",IF('Prioritized Approach Milestones'!C207="No","CORRECT",IF('Prioritized Approach Milestones'!B207=1,"ERROR 1","N/A")))</f>
        <v>N/A</v>
      </c>
      <c r="W207" s="77" t="str">
        <f>IF(AND('Prioritized Approach Milestones'!C207="Yes",'Prioritized Approach Milestones'!F207=""),"CORRECT",IF('Prioritized Approach Milestones'!C207="No","CORRECT",IF('Prioritized Approach Milestones'!B207=2,"ERROR 1","N/A")))</f>
        <v>N/A</v>
      </c>
      <c r="X207" s="77" t="str">
        <f>IF(AND('Prioritized Approach Milestones'!C207="Yes",'Prioritized Approach Milestones'!F207=""),"CORRECT",IF('Prioritized Approach Milestones'!C207="No","CORRECT",IF('Prioritized Approach Milestones'!B207=3,"ERROR 1","N/A")))</f>
        <v>N/A</v>
      </c>
      <c r="Y207" s="77" t="str">
        <f>IF(AND('Prioritized Approach Milestones'!C207="Yes",'Prioritized Approach Milestones'!F207=""),"CORRECT",IF('Prioritized Approach Milestones'!C207="No","CORRECT",IF('Prioritized Approach Milestones'!B207=4,"ERROR 1","N/A")))</f>
        <v>N/A</v>
      </c>
      <c r="Z207" s="77" t="str">
        <f>IF(AND('Prioritized Approach Milestones'!C207="Yes",'Prioritized Approach Milestones'!F207=""),"CORRECT",IF('Prioritized Approach Milestones'!C207="No","CORRECT",IF('Prioritized Approach Milestones'!B207=5,"ERROR 1","N/A")))</f>
        <v>N/A</v>
      </c>
      <c r="AA207" s="77" t="str">
        <f>IF(AND('Prioritized Approach Milestones'!C207="Yes",'Prioritized Approach Milestones'!F207=""),"CORRECT",IF('Prioritized Approach Milestones'!C207="No","CORRECT",IF('Prioritized Approach Milestones'!B207=6,"ERROR 1","N/A")))</f>
        <v>N/A</v>
      </c>
      <c r="AB207" s="69" t="str">
        <f>IF(AND('Prioritized Approach Milestones'!C207="No",'Prioritized Approach Milestones'!F207=""),IF('Prioritized Approach Milestones'!B207=1,"ERROR 2","N/A"),"CORRECT")</f>
        <v>CORRECT</v>
      </c>
      <c r="AC207" s="69" t="str">
        <f>IF(AND('Prioritized Approach Milestones'!C207="No",'Prioritized Approach Milestones'!F207=""),IF('Prioritized Approach Milestones'!B207=2,"ERROR 2","N/A"),"CORRECT")</f>
        <v>CORRECT</v>
      </c>
      <c r="AD207" s="69" t="str">
        <f>IF(AND('Prioritized Approach Milestones'!C207="No",'Prioritized Approach Milestones'!F207=""),IF('Prioritized Approach Milestones'!B207=3,"ERROR 2","N/A"),"CORRECT")</f>
        <v>CORRECT</v>
      </c>
      <c r="AE207" s="69" t="str">
        <f>IF(AND('Prioritized Approach Milestones'!C207="No",'Prioritized Approach Milestones'!F207=""),IF('Prioritized Approach Milestones'!B207=4,"ERROR 2","N/A"),"CORRECT")</f>
        <v>CORRECT</v>
      </c>
      <c r="AF207" s="69" t="str">
        <f>IF(AND('Prioritized Approach Milestones'!C207="No",'Prioritized Approach Milestones'!F207=""),IF('Prioritized Approach Milestones'!B207=5,"ERROR 2","N/A"),"CORRECT")</f>
        <v>CORRECT</v>
      </c>
      <c r="AG207" s="78" t="str">
        <f>IF(AND('Prioritized Approach Milestones'!C207="No",'Prioritized Approach Milestones'!F207=""),IF('Prioritized Approach Milestones'!B207=6,"ERROR 2","N/A"),"CORRECT")</f>
        <v>CORRECT</v>
      </c>
    </row>
    <row r="208" spans="1:33">
      <c r="A208" s="85">
        <f>COUNTIFS('Prioritized Approach Milestones'!B208,"1",'Prioritized Approach Milestones'!C208,"yes")</f>
        <v>0</v>
      </c>
      <c r="B208" s="90">
        <f>COUNTIFS('Prioritized Approach Milestones'!B208,"2",'Prioritized Approach Milestones'!C208,"yes")</f>
        <v>0</v>
      </c>
      <c r="C208" s="86">
        <f>COUNTIFS('Prioritized Approach Milestones'!B208,"3",'Prioritized Approach Milestones'!C208,"yes")</f>
        <v>0</v>
      </c>
      <c r="D208" s="87">
        <f>COUNTIFS('Prioritized Approach Milestones'!B208,"4",'Prioritized Approach Milestones'!C208,"yes")</f>
        <v>0</v>
      </c>
      <c r="E208" s="88">
        <f>COUNTIFS('Prioritized Approach Milestones'!B208,"5",'Prioritized Approach Milestones'!C208,"yes")</f>
        <v>0</v>
      </c>
      <c r="F208" s="89">
        <f>COUNTIFS('Prioritized Approach Milestones'!B208,"6",'Prioritized Approach Milestones'!C208,"yes")</f>
        <v>0</v>
      </c>
      <c r="G208" s="274">
        <f t="shared" si="9"/>
        <v>0</v>
      </c>
      <c r="H208" s="172">
        <f>COUNTIFS('Prioritized Approach Milestones'!B208,"1",'Prioritized Approach Milestones'!C208,"N/A")</f>
        <v>0</v>
      </c>
      <c r="I208" s="172">
        <f>COUNTIFS('Prioritized Approach Milestones'!B208,"2",'Prioritized Approach Milestones'!C208,"N/A")</f>
        <v>0</v>
      </c>
      <c r="J208" s="172">
        <f>COUNTIFS('Prioritized Approach Milestones'!B208,"3",'Prioritized Approach Milestones'!C208,"N/A")</f>
        <v>0</v>
      </c>
      <c r="K208" s="172">
        <f>COUNTIFS('Prioritized Approach Milestones'!B208,"4",'Prioritized Approach Milestones'!C208,"N/A")</f>
        <v>0</v>
      </c>
      <c r="L208" s="172">
        <f>COUNTIFS('Prioritized Approach Milestones'!B208,"5",'Prioritized Approach Milestones'!C208,"N/A")</f>
        <v>0</v>
      </c>
      <c r="M208" s="172">
        <f>COUNTIFS('Prioritized Approach Milestones'!B208,"6",'Prioritized Approach Milestones'!C208,"N/A")</f>
        <v>0</v>
      </c>
      <c r="N208" s="260">
        <f t="shared" si="10"/>
        <v>0</v>
      </c>
      <c r="O208" s="280"/>
      <c r="P208" s="75" t="str">
        <f>IF('Prioritized Approach Milestones'!$B208=1,'Prioritized Approach Milestones'!$F208,"")</f>
        <v/>
      </c>
      <c r="Q208" s="75" t="str">
        <f>IF('Prioritized Approach Milestones'!$B208=2,'Prioritized Approach Milestones'!$F208,"")</f>
        <v/>
      </c>
      <c r="R208" s="75" t="str">
        <f>IF('Prioritized Approach Milestones'!$B208=3,'Prioritized Approach Milestones'!$F208,"")</f>
        <v/>
      </c>
      <c r="S208" s="75">
        <f>IF('Prioritized Approach Milestones'!$B208=4,'Prioritized Approach Milestones'!$F208,"")</f>
        <v>0</v>
      </c>
      <c r="T208" s="75" t="str">
        <f>IF('Prioritized Approach Milestones'!$B208=5,'Prioritized Approach Milestones'!$F208,"")</f>
        <v/>
      </c>
      <c r="U208" s="76" t="str">
        <f>IF('Prioritized Approach Milestones'!$B208=6,'Prioritized Approach Milestones'!$F208,"")</f>
        <v/>
      </c>
      <c r="V208" s="77" t="str">
        <f>IF(AND('Prioritized Approach Milestones'!C208="Yes",'Prioritized Approach Milestones'!F208=""),"CORRECT",IF('Prioritized Approach Milestones'!C208="No","CORRECT",IF('Prioritized Approach Milestones'!B208=1,"ERROR 1","N/A")))</f>
        <v>N/A</v>
      </c>
      <c r="W208" s="77" t="str">
        <f>IF(AND('Prioritized Approach Milestones'!C208="Yes",'Prioritized Approach Milestones'!F208=""),"CORRECT",IF('Prioritized Approach Milestones'!C208="No","CORRECT",IF('Prioritized Approach Milestones'!B208=2,"ERROR 1","N/A")))</f>
        <v>N/A</v>
      </c>
      <c r="X208" s="77" t="str">
        <f>IF(AND('Prioritized Approach Milestones'!C208="Yes",'Prioritized Approach Milestones'!F208=""),"CORRECT",IF('Prioritized Approach Milestones'!C208="No","CORRECT",IF('Prioritized Approach Milestones'!B208=3,"ERROR 1","N/A")))</f>
        <v>N/A</v>
      </c>
      <c r="Y208" s="77" t="str">
        <f>IF(AND('Prioritized Approach Milestones'!C208="Yes",'Prioritized Approach Milestones'!F208=""),"CORRECT",IF('Prioritized Approach Milestones'!C208="No","CORRECT",IF('Prioritized Approach Milestones'!B208=4,"ERROR 1","N/A")))</f>
        <v>ERROR 1</v>
      </c>
      <c r="Z208" s="77" t="str">
        <f>IF(AND('Prioritized Approach Milestones'!C208="Yes",'Prioritized Approach Milestones'!F208=""),"CORRECT",IF('Prioritized Approach Milestones'!C208="No","CORRECT",IF('Prioritized Approach Milestones'!B208=5,"ERROR 1","N/A")))</f>
        <v>N/A</v>
      </c>
      <c r="AA208" s="77" t="str">
        <f>IF(AND('Prioritized Approach Milestones'!C208="Yes",'Prioritized Approach Milestones'!F208=""),"CORRECT",IF('Prioritized Approach Milestones'!C208="No","CORRECT",IF('Prioritized Approach Milestones'!B208=6,"ERROR 1","N/A")))</f>
        <v>N/A</v>
      </c>
      <c r="AB208" s="69" t="str">
        <f>IF(AND('Prioritized Approach Milestones'!C208="No",'Prioritized Approach Milestones'!F208=""),IF('Prioritized Approach Milestones'!B208=1,"ERROR 2","N/A"),"CORRECT")</f>
        <v>CORRECT</v>
      </c>
      <c r="AC208" s="69" t="str">
        <f>IF(AND('Prioritized Approach Milestones'!C208="No",'Prioritized Approach Milestones'!F208=""),IF('Prioritized Approach Milestones'!B208=2,"ERROR 2","N/A"),"CORRECT")</f>
        <v>CORRECT</v>
      </c>
      <c r="AD208" s="69" t="str">
        <f>IF(AND('Prioritized Approach Milestones'!C208="No",'Prioritized Approach Milestones'!F208=""),IF('Prioritized Approach Milestones'!B208=3,"ERROR 2","N/A"),"CORRECT")</f>
        <v>CORRECT</v>
      </c>
      <c r="AE208" s="69" t="str">
        <f>IF(AND('Prioritized Approach Milestones'!C208="No",'Prioritized Approach Milestones'!F208=""),IF('Prioritized Approach Milestones'!B208=4,"ERROR 2","N/A"),"CORRECT")</f>
        <v>CORRECT</v>
      </c>
      <c r="AF208" s="69" t="str">
        <f>IF(AND('Prioritized Approach Milestones'!C208="No",'Prioritized Approach Milestones'!F208=""),IF('Prioritized Approach Milestones'!B208=5,"ERROR 2","N/A"),"CORRECT")</f>
        <v>CORRECT</v>
      </c>
      <c r="AG208" s="78" t="str">
        <f>IF(AND('Prioritized Approach Milestones'!C208="No",'Prioritized Approach Milestones'!F208=""),IF('Prioritized Approach Milestones'!B208=6,"ERROR 2","N/A"),"CORRECT")</f>
        <v>CORRECT</v>
      </c>
    </row>
    <row r="209" spans="1:33">
      <c r="A209" s="85">
        <f>COUNTIFS('Prioritized Approach Milestones'!B209,"1",'Prioritized Approach Milestones'!C209,"yes")</f>
        <v>0</v>
      </c>
      <c r="B209" s="90">
        <f>COUNTIFS('Prioritized Approach Milestones'!B209,"2",'Prioritized Approach Milestones'!C209,"yes")</f>
        <v>0</v>
      </c>
      <c r="C209" s="86">
        <f>COUNTIFS('Prioritized Approach Milestones'!B209,"3",'Prioritized Approach Milestones'!C209,"yes")</f>
        <v>0</v>
      </c>
      <c r="D209" s="87">
        <f>COUNTIFS('Prioritized Approach Milestones'!B209,"4",'Prioritized Approach Milestones'!C209,"yes")</f>
        <v>0</v>
      </c>
      <c r="E209" s="88">
        <f>COUNTIFS('Prioritized Approach Milestones'!B209,"5",'Prioritized Approach Milestones'!C209,"yes")</f>
        <v>0</v>
      </c>
      <c r="F209" s="89">
        <f>COUNTIFS('Prioritized Approach Milestones'!B209,"6",'Prioritized Approach Milestones'!C209,"yes")</f>
        <v>0</v>
      </c>
      <c r="G209" s="274">
        <f t="shared" si="9"/>
        <v>0</v>
      </c>
      <c r="H209" s="172">
        <f>COUNTIFS('Prioritized Approach Milestones'!B209,"1",'Prioritized Approach Milestones'!C209,"N/A")</f>
        <v>0</v>
      </c>
      <c r="I209" s="172">
        <f>COUNTIFS('Prioritized Approach Milestones'!B209,"2",'Prioritized Approach Milestones'!C209,"N/A")</f>
        <v>0</v>
      </c>
      <c r="J209" s="172">
        <f>COUNTIFS('Prioritized Approach Milestones'!B209,"3",'Prioritized Approach Milestones'!C209,"N/A")</f>
        <v>0</v>
      </c>
      <c r="K209" s="172">
        <f>COUNTIFS('Prioritized Approach Milestones'!B209,"4",'Prioritized Approach Milestones'!C209,"N/A")</f>
        <v>0</v>
      </c>
      <c r="L209" s="172">
        <f>COUNTIFS('Prioritized Approach Milestones'!B209,"5",'Prioritized Approach Milestones'!C209,"N/A")</f>
        <v>0</v>
      </c>
      <c r="M209" s="172">
        <f>COUNTIFS('Prioritized Approach Milestones'!B209,"6",'Prioritized Approach Milestones'!C209,"N/A")</f>
        <v>0</v>
      </c>
      <c r="N209" s="260">
        <f t="shared" si="10"/>
        <v>0</v>
      </c>
      <c r="O209" s="279"/>
      <c r="P209" s="75" t="str">
        <f>IF('Prioritized Approach Milestones'!$B209=1,'Prioritized Approach Milestones'!$F209,"")</f>
        <v/>
      </c>
      <c r="Q209" s="75" t="str">
        <f>IF('Prioritized Approach Milestones'!$B209=2,'Prioritized Approach Milestones'!$F209,"")</f>
        <v/>
      </c>
      <c r="R209" s="75" t="str">
        <f>IF('Prioritized Approach Milestones'!$B209=3,'Prioritized Approach Milestones'!$F209,"")</f>
        <v/>
      </c>
      <c r="S209" s="75">
        <f>IF('Prioritized Approach Milestones'!$B209=4,'Prioritized Approach Milestones'!$F209,"")</f>
        <v>0</v>
      </c>
      <c r="T209" s="75" t="str">
        <f>IF('Prioritized Approach Milestones'!$B209=5,'Prioritized Approach Milestones'!$F209,"")</f>
        <v/>
      </c>
      <c r="U209" s="76" t="str">
        <f>IF('Prioritized Approach Milestones'!$B209=6,'Prioritized Approach Milestones'!$F209,"")</f>
        <v/>
      </c>
      <c r="V209" s="77" t="str">
        <f>IF(AND('Prioritized Approach Milestones'!C209="Yes",'Prioritized Approach Milestones'!F209=""),"CORRECT",IF('Prioritized Approach Milestones'!C209="No","CORRECT",IF('Prioritized Approach Milestones'!B209=1,"ERROR 1","N/A")))</f>
        <v>N/A</v>
      </c>
      <c r="W209" s="77" t="str">
        <f>IF(AND('Prioritized Approach Milestones'!C209="Yes",'Prioritized Approach Milestones'!F209=""),"CORRECT",IF('Prioritized Approach Milestones'!C209="No","CORRECT",IF('Prioritized Approach Milestones'!B209=2,"ERROR 1","N/A")))</f>
        <v>N/A</v>
      </c>
      <c r="X209" s="77" t="str">
        <f>IF(AND('Prioritized Approach Milestones'!C209="Yes",'Prioritized Approach Milestones'!F209=""),"CORRECT",IF('Prioritized Approach Milestones'!C209="No","CORRECT",IF('Prioritized Approach Milestones'!B209=3,"ERROR 1","N/A")))</f>
        <v>N/A</v>
      </c>
      <c r="Y209" s="77" t="str">
        <f>IF(AND('Prioritized Approach Milestones'!C209="Yes",'Prioritized Approach Milestones'!F209=""),"CORRECT",IF('Prioritized Approach Milestones'!C209="No","CORRECT",IF('Prioritized Approach Milestones'!B209=4,"ERROR 1","N/A")))</f>
        <v>ERROR 1</v>
      </c>
      <c r="Z209" s="77" t="str">
        <f>IF(AND('Prioritized Approach Milestones'!C209="Yes",'Prioritized Approach Milestones'!F209=""),"CORRECT",IF('Prioritized Approach Milestones'!C209="No","CORRECT",IF('Prioritized Approach Milestones'!B209=5,"ERROR 1","N/A")))</f>
        <v>N/A</v>
      </c>
      <c r="AA209" s="77" t="str">
        <f>IF(AND('Prioritized Approach Milestones'!C209="Yes",'Prioritized Approach Milestones'!F209=""),"CORRECT",IF('Prioritized Approach Milestones'!C209="No","CORRECT",IF('Prioritized Approach Milestones'!B209=6,"ERROR 1","N/A")))</f>
        <v>N/A</v>
      </c>
      <c r="AB209" s="69" t="str">
        <f>IF(AND('Prioritized Approach Milestones'!C209="No",'Prioritized Approach Milestones'!F209=""),IF('Prioritized Approach Milestones'!B209=1,"ERROR 2","N/A"),"CORRECT")</f>
        <v>CORRECT</v>
      </c>
      <c r="AC209" s="69" t="str">
        <f>IF(AND('Prioritized Approach Milestones'!C209="No",'Prioritized Approach Milestones'!F209=""),IF('Prioritized Approach Milestones'!B209=2,"ERROR 2","N/A"),"CORRECT")</f>
        <v>CORRECT</v>
      </c>
      <c r="AD209" s="69" t="str">
        <f>IF(AND('Prioritized Approach Milestones'!C209="No",'Prioritized Approach Milestones'!F209=""),IF('Prioritized Approach Milestones'!B209=3,"ERROR 2","N/A"),"CORRECT")</f>
        <v>CORRECT</v>
      </c>
      <c r="AE209" s="69" t="str">
        <f>IF(AND('Prioritized Approach Milestones'!C209="No",'Prioritized Approach Milestones'!F209=""),IF('Prioritized Approach Milestones'!B209=4,"ERROR 2","N/A"),"CORRECT")</f>
        <v>CORRECT</v>
      </c>
      <c r="AF209" s="69" t="str">
        <f>IF(AND('Prioritized Approach Milestones'!C209="No",'Prioritized Approach Milestones'!F209=""),IF('Prioritized Approach Milestones'!B209=5,"ERROR 2","N/A"),"CORRECT")</f>
        <v>CORRECT</v>
      </c>
      <c r="AG209" s="78" t="str">
        <f>IF(AND('Prioritized Approach Milestones'!C209="No",'Prioritized Approach Milestones'!F209=""),IF('Prioritized Approach Milestones'!B209=6,"ERROR 2","N/A"),"CORRECT")</f>
        <v>CORRECT</v>
      </c>
    </row>
    <row r="210" spans="1:33">
      <c r="A210" s="85">
        <f>COUNTIFS('Prioritized Approach Milestones'!B210,"1",'Prioritized Approach Milestones'!C210,"yes")</f>
        <v>0</v>
      </c>
      <c r="B210" s="90">
        <f>COUNTIFS('Prioritized Approach Milestones'!B210,"2",'Prioritized Approach Milestones'!C210,"yes")</f>
        <v>0</v>
      </c>
      <c r="C210" s="86">
        <f>COUNTIFS('Prioritized Approach Milestones'!B210,"3",'Prioritized Approach Milestones'!C210,"yes")</f>
        <v>0</v>
      </c>
      <c r="D210" s="87">
        <f>COUNTIFS('Prioritized Approach Milestones'!B210,"4",'Prioritized Approach Milestones'!C210,"yes")</f>
        <v>0</v>
      </c>
      <c r="E210" s="88">
        <f>COUNTIFS('Prioritized Approach Milestones'!B210,"5",'Prioritized Approach Milestones'!C210,"yes")</f>
        <v>0</v>
      </c>
      <c r="F210" s="89">
        <f>COUNTIFS('Prioritized Approach Milestones'!B210,"6",'Prioritized Approach Milestones'!C210,"yes")</f>
        <v>0</v>
      </c>
      <c r="G210" s="274">
        <f t="shared" si="9"/>
        <v>0</v>
      </c>
      <c r="H210" s="172">
        <f>COUNTIFS('Prioritized Approach Milestones'!B210,"1",'Prioritized Approach Milestones'!C210,"N/A")</f>
        <v>0</v>
      </c>
      <c r="I210" s="172">
        <f>COUNTIFS('Prioritized Approach Milestones'!B210,"2",'Prioritized Approach Milestones'!C210,"N/A")</f>
        <v>0</v>
      </c>
      <c r="J210" s="172">
        <f>COUNTIFS('Prioritized Approach Milestones'!B210,"3",'Prioritized Approach Milestones'!C210,"N/A")</f>
        <v>0</v>
      </c>
      <c r="K210" s="172">
        <f>COUNTIFS('Prioritized Approach Milestones'!B210,"4",'Prioritized Approach Milestones'!C210,"N/A")</f>
        <v>0</v>
      </c>
      <c r="L210" s="172">
        <f>COUNTIFS('Prioritized Approach Milestones'!B210,"5",'Prioritized Approach Milestones'!C210,"N/A")</f>
        <v>0</v>
      </c>
      <c r="M210" s="172">
        <f>COUNTIFS('Prioritized Approach Milestones'!B210,"6",'Prioritized Approach Milestones'!C210,"N/A")</f>
        <v>0</v>
      </c>
      <c r="N210" s="260">
        <f t="shared" si="10"/>
        <v>0</v>
      </c>
      <c r="O210" s="279"/>
      <c r="P210" s="75" t="str">
        <f>IF('Prioritized Approach Milestones'!$B210=1,'Prioritized Approach Milestones'!$F210,"")</f>
        <v/>
      </c>
      <c r="Q210" s="75">
        <f>IF('Prioritized Approach Milestones'!$B210=2,'Prioritized Approach Milestones'!$F210,"")</f>
        <v>0</v>
      </c>
      <c r="R210" s="75" t="str">
        <f>IF('Prioritized Approach Milestones'!$B210=3,'Prioritized Approach Milestones'!$F210,"")</f>
        <v/>
      </c>
      <c r="S210" s="75" t="str">
        <f>IF('Prioritized Approach Milestones'!$B210=4,'Prioritized Approach Milestones'!$F210,"")</f>
        <v/>
      </c>
      <c r="T210" s="75" t="str">
        <f>IF('Prioritized Approach Milestones'!$B210=5,'Prioritized Approach Milestones'!$F210,"")</f>
        <v/>
      </c>
      <c r="U210" s="76" t="str">
        <f>IF('Prioritized Approach Milestones'!$B210=6,'Prioritized Approach Milestones'!$F210,"")</f>
        <v/>
      </c>
      <c r="V210" s="77" t="str">
        <f>IF(AND('Prioritized Approach Milestones'!C210="Yes",'Prioritized Approach Milestones'!F210=""),"CORRECT",IF('Prioritized Approach Milestones'!C210="No","CORRECT",IF('Prioritized Approach Milestones'!B210=1,"ERROR 1","N/A")))</f>
        <v>N/A</v>
      </c>
      <c r="W210" s="77" t="str">
        <f>IF(AND('Prioritized Approach Milestones'!C210="Yes",'Prioritized Approach Milestones'!F210=""),"CORRECT",IF('Prioritized Approach Milestones'!C210="No","CORRECT",IF('Prioritized Approach Milestones'!B210=2,"ERROR 1","N/A")))</f>
        <v>ERROR 1</v>
      </c>
      <c r="X210" s="77" t="str">
        <f>IF(AND('Prioritized Approach Milestones'!C210="Yes",'Prioritized Approach Milestones'!F210=""),"CORRECT",IF('Prioritized Approach Milestones'!C210="No","CORRECT",IF('Prioritized Approach Milestones'!B210=3,"ERROR 1","N/A")))</f>
        <v>N/A</v>
      </c>
      <c r="Y210" s="77" t="str">
        <f>IF(AND('Prioritized Approach Milestones'!C210="Yes",'Prioritized Approach Milestones'!F210=""),"CORRECT",IF('Prioritized Approach Milestones'!C210="No","CORRECT",IF('Prioritized Approach Milestones'!B210=4,"ERROR 1","N/A")))</f>
        <v>N/A</v>
      </c>
      <c r="Z210" s="77" t="str">
        <f>IF(AND('Prioritized Approach Milestones'!C210="Yes",'Prioritized Approach Milestones'!F210=""),"CORRECT",IF('Prioritized Approach Milestones'!C210="No","CORRECT",IF('Prioritized Approach Milestones'!B210=5,"ERROR 1","N/A")))</f>
        <v>N/A</v>
      </c>
      <c r="AA210" s="77" t="str">
        <f>IF(AND('Prioritized Approach Milestones'!C210="Yes",'Prioritized Approach Milestones'!F210=""),"CORRECT",IF('Prioritized Approach Milestones'!C210="No","CORRECT",IF('Prioritized Approach Milestones'!B210=6,"ERROR 1","N/A")))</f>
        <v>N/A</v>
      </c>
      <c r="AB210" s="69" t="str">
        <f>IF(AND('Prioritized Approach Milestones'!C210="No",'Prioritized Approach Milestones'!F210=""),IF('Prioritized Approach Milestones'!B210=1,"ERROR 2","N/A"),"CORRECT")</f>
        <v>CORRECT</v>
      </c>
      <c r="AC210" s="69" t="str">
        <f>IF(AND('Prioritized Approach Milestones'!C210="No",'Prioritized Approach Milestones'!F210=""),IF('Prioritized Approach Milestones'!B210=2,"ERROR 2","N/A"),"CORRECT")</f>
        <v>CORRECT</v>
      </c>
      <c r="AD210" s="69" t="str">
        <f>IF(AND('Prioritized Approach Milestones'!C210="No",'Prioritized Approach Milestones'!F210=""),IF('Prioritized Approach Milestones'!B210=3,"ERROR 2","N/A"),"CORRECT")</f>
        <v>CORRECT</v>
      </c>
      <c r="AE210" s="69" t="str">
        <f>IF(AND('Prioritized Approach Milestones'!C210="No",'Prioritized Approach Milestones'!F210=""),IF('Prioritized Approach Milestones'!B210=4,"ERROR 2","N/A"),"CORRECT")</f>
        <v>CORRECT</v>
      </c>
      <c r="AF210" s="69" t="str">
        <f>IF(AND('Prioritized Approach Milestones'!C210="No",'Prioritized Approach Milestones'!F210=""),IF('Prioritized Approach Milestones'!B210=5,"ERROR 2","N/A"),"CORRECT")</f>
        <v>CORRECT</v>
      </c>
      <c r="AG210" s="78" t="str">
        <f>IF(AND('Prioritized Approach Milestones'!C210="No",'Prioritized Approach Milestones'!F210=""),IF('Prioritized Approach Milestones'!B210=6,"ERROR 2","N/A"),"CORRECT")</f>
        <v>CORRECT</v>
      </c>
    </row>
    <row r="211" spans="1:33">
      <c r="A211" s="85">
        <f>COUNTIFS('Prioritized Approach Milestones'!B211,"1",'Prioritized Approach Milestones'!C211,"yes")</f>
        <v>0</v>
      </c>
      <c r="B211" s="90">
        <f>COUNTIFS('Prioritized Approach Milestones'!B211,"2",'Prioritized Approach Milestones'!C211,"yes")</f>
        <v>0</v>
      </c>
      <c r="C211" s="86">
        <f>COUNTIFS('Prioritized Approach Milestones'!B211,"3",'Prioritized Approach Milestones'!C211,"yes")</f>
        <v>0</v>
      </c>
      <c r="D211" s="87">
        <f>COUNTIFS('Prioritized Approach Milestones'!B211,"4",'Prioritized Approach Milestones'!C211,"yes")</f>
        <v>0</v>
      </c>
      <c r="E211" s="88">
        <f>COUNTIFS('Prioritized Approach Milestones'!B211,"5",'Prioritized Approach Milestones'!C211,"yes")</f>
        <v>0</v>
      </c>
      <c r="F211" s="89">
        <f>COUNTIFS('Prioritized Approach Milestones'!B211,"6",'Prioritized Approach Milestones'!C211,"yes")</f>
        <v>0</v>
      </c>
      <c r="G211" s="274">
        <f t="shared" si="9"/>
        <v>0</v>
      </c>
      <c r="H211" s="172">
        <f>COUNTIFS('Prioritized Approach Milestones'!B211,"1",'Prioritized Approach Milestones'!C211,"N/A")</f>
        <v>0</v>
      </c>
      <c r="I211" s="172">
        <f>COUNTIFS('Prioritized Approach Milestones'!B211,"2",'Prioritized Approach Milestones'!C211,"N/A")</f>
        <v>0</v>
      </c>
      <c r="J211" s="172">
        <f>COUNTIFS('Prioritized Approach Milestones'!B211,"3",'Prioritized Approach Milestones'!C211,"N/A")</f>
        <v>0</v>
      </c>
      <c r="K211" s="172">
        <f>COUNTIFS('Prioritized Approach Milestones'!B211,"4",'Prioritized Approach Milestones'!C211,"N/A")</f>
        <v>0</v>
      </c>
      <c r="L211" s="172">
        <f>COUNTIFS('Prioritized Approach Milestones'!B211,"5",'Prioritized Approach Milestones'!C211,"N/A")</f>
        <v>0</v>
      </c>
      <c r="M211" s="172">
        <f>COUNTIFS('Prioritized Approach Milestones'!B211,"6",'Prioritized Approach Milestones'!C211,"N/A")</f>
        <v>0</v>
      </c>
      <c r="N211" s="260">
        <f t="shared" si="10"/>
        <v>0</v>
      </c>
      <c r="O211" s="279"/>
      <c r="P211" s="75" t="str">
        <f>IF('Prioritized Approach Milestones'!$B211=1,'Prioritized Approach Milestones'!$F211,"")</f>
        <v/>
      </c>
      <c r="Q211" s="75">
        <f>IF('Prioritized Approach Milestones'!$B211=2,'Prioritized Approach Milestones'!$F211,"")</f>
        <v>0</v>
      </c>
      <c r="R211" s="75" t="str">
        <f>IF('Prioritized Approach Milestones'!$B211=3,'Prioritized Approach Milestones'!$F211,"")</f>
        <v/>
      </c>
      <c r="S211" s="75" t="str">
        <f>IF('Prioritized Approach Milestones'!$B211=4,'Prioritized Approach Milestones'!$F211,"")</f>
        <v/>
      </c>
      <c r="T211" s="75" t="str">
        <f>IF('Prioritized Approach Milestones'!$B211=5,'Prioritized Approach Milestones'!$F211,"")</f>
        <v/>
      </c>
      <c r="U211" s="76" t="str">
        <f>IF('Prioritized Approach Milestones'!$B211=6,'Prioritized Approach Milestones'!$F211,"")</f>
        <v/>
      </c>
      <c r="V211" s="77" t="str">
        <f>IF(AND('Prioritized Approach Milestones'!C211="Yes",'Prioritized Approach Milestones'!F211=""),"CORRECT",IF('Prioritized Approach Milestones'!C211="No","CORRECT",IF('Prioritized Approach Milestones'!B211=1,"ERROR 1","N/A")))</f>
        <v>N/A</v>
      </c>
      <c r="W211" s="77" t="str">
        <f>IF(AND('Prioritized Approach Milestones'!C211="Yes",'Prioritized Approach Milestones'!F211=""),"CORRECT",IF('Prioritized Approach Milestones'!C211="No","CORRECT",IF('Prioritized Approach Milestones'!B211=2,"ERROR 1","N/A")))</f>
        <v>ERROR 1</v>
      </c>
      <c r="X211" s="77" t="str">
        <f>IF(AND('Prioritized Approach Milestones'!C211="Yes",'Prioritized Approach Milestones'!F211=""),"CORRECT",IF('Prioritized Approach Milestones'!C211="No","CORRECT",IF('Prioritized Approach Milestones'!B211=3,"ERROR 1","N/A")))</f>
        <v>N/A</v>
      </c>
      <c r="Y211" s="77" t="str">
        <f>IF(AND('Prioritized Approach Milestones'!C211="Yes",'Prioritized Approach Milestones'!F211=""),"CORRECT",IF('Prioritized Approach Milestones'!C211="No","CORRECT",IF('Prioritized Approach Milestones'!B211=4,"ERROR 1","N/A")))</f>
        <v>N/A</v>
      </c>
      <c r="Z211" s="77" t="str">
        <f>IF(AND('Prioritized Approach Milestones'!C211="Yes",'Prioritized Approach Milestones'!F211=""),"CORRECT",IF('Prioritized Approach Milestones'!C211="No","CORRECT",IF('Prioritized Approach Milestones'!B211=5,"ERROR 1","N/A")))</f>
        <v>N/A</v>
      </c>
      <c r="AA211" s="77" t="str">
        <f>IF(AND('Prioritized Approach Milestones'!C211="Yes",'Prioritized Approach Milestones'!F211=""),"CORRECT",IF('Prioritized Approach Milestones'!C211="No","CORRECT",IF('Prioritized Approach Milestones'!B211=6,"ERROR 1","N/A")))</f>
        <v>N/A</v>
      </c>
      <c r="AB211" s="69" t="str">
        <f>IF(AND('Prioritized Approach Milestones'!C211="No",'Prioritized Approach Milestones'!F211=""),IF('Prioritized Approach Milestones'!B211=1,"ERROR 2","N/A"),"CORRECT")</f>
        <v>CORRECT</v>
      </c>
      <c r="AC211" s="69" t="str">
        <f>IF(AND('Prioritized Approach Milestones'!C211="No",'Prioritized Approach Milestones'!F211=""),IF('Prioritized Approach Milestones'!B211=2,"ERROR 2","N/A"),"CORRECT")</f>
        <v>CORRECT</v>
      </c>
      <c r="AD211" s="69" t="str">
        <f>IF(AND('Prioritized Approach Milestones'!C211="No",'Prioritized Approach Milestones'!F211=""),IF('Prioritized Approach Milestones'!B211=3,"ERROR 2","N/A"),"CORRECT")</f>
        <v>CORRECT</v>
      </c>
      <c r="AE211" s="69" t="str">
        <f>IF(AND('Prioritized Approach Milestones'!C211="No",'Prioritized Approach Milestones'!F211=""),IF('Prioritized Approach Milestones'!B211=4,"ERROR 2","N/A"),"CORRECT")</f>
        <v>CORRECT</v>
      </c>
      <c r="AF211" s="69" t="str">
        <f>IF(AND('Prioritized Approach Milestones'!C211="No",'Prioritized Approach Milestones'!F211=""),IF('Prioritized Approach Milestones'!B211=5,"ERROR 2","N/A"),"CORRECT")</f>
        <v>CORRECT</v>
      </c>
      <c r="AG211" s="78" t="str">
        <f>IF(AND('Prioritized Approach Milestones'!C211="No",'Prioritized Approach Milestones'!F211=""),IF('Prioritized Approach Milestones'!B211=6,"ERROR 2","N/A"),"CORRECT")</f>
        <v>CORRECT</v>
      </c>
    </row>
    <row r="212" spans="1:33">
      <c r="A212" s="85">
        <f>COUNTIFS('Prioritized Approach Milestones'!B212,"1",'Prioritized Approach Milestones'!C212,"yes")</f>
        <v>0</v>
      </c>
      <c r="B212" s="90">
        <f>COUNTIFS('Prioritized Approach Milestones'!B212,"2",'Prioritized Approach Milestones'!C212,"yes")</f>
        <v>0</v>
      </c>
      <c r="C212" s="86">
        <f>COUNTIFS('Prioritized Approach Milestones'!B212,"3",'Prioritized Approach Milestones'!C212,"yes")</f>
        <v>0</v>
      </c>
      <c r="D212" s="87">
        <f>COUNTIFS('Prioritized Approach Milestones'!B212,"4",'Prioritized Approach Milestones'!C212,"yes")</f>
        <v>0</v>
      </c>
      <c r="E212" s="88">
        <f>COUNTIFS('Prioritized Approach Milestones'!B212,"5",'Prioritized Approach Milestones'!C212,"yes")</f>
        <v>0</v>
      </c>
      <c r="F212" s="89">
        <f>COUNTIFS('Prioritized Approach Milestones'!B212,"6",'Prioritized Approach Milestones'!C212,"yes")</f>
        <v>0</v>
      </c>
      <c r="G212" s="274">
        <f t="shared" si="9"/>
        <v>0</v>
      </c>
      <c r="H212" s="172">
        <f>COUNTIFS('Prioritized Approach Milestones'!B212,"1",'Prioritized Approach Milestones'!C212,"N/A")</f>
        <v>0</v>
      </c>
      <c r="I212" s="172">
        <f>COUNTIFS('Prioritized Approach Milestones'!B212,"2",'Prioritized Approach Milestones'!C212,"N/A")</f>
        <v>0</v>
      </c>
      <c r="J212" s="172">
        <f>COUNTIFS('Prioritized Approach Milestones'!B212,"3",'Prioritized Approach Milestones'!C212,"N/A")</f>
        <v>0</v>
      </c>
      <c r="K212" s="172">
        <f>COUNTIFS('Prioritized Approach Milestones'!B212,"4",'Prioritized Approach Milestones'!C212,"N/A")</f>
        <v>0</v>
      </c>
      <c r="L212" s="172">
        <f>COUNTIFS('Prioritized Approach Milestones'!B212,"5",'Prioritized Approach Milestones'!C212,"N/A")</f>
        <v>0</v>
      </c>
      <c r="M212" s="172">
        <f>COUNTIFS('Prioritized Approach Milestones'!B212,"6",'Prioritized Approach Milestones'!C212,"N/A")</f>
        <v>0</v>
      </c>
      <c r="N212" s="260">
        <f t="shared" si="10"/>
        <v>0</v>
      </c>
      <c r="O212" s="279"/>
      <c r="P212" s="75" t="str">
        <f>IF('Prioritized Approach Milestones'!$B212=1,'Prioritized Approach Milestones'!$F212,"")</f>
        <v/>
      </c>
      <c r="Q212" s="75">
        <f>IF('Prioritized Approach Milestones'!$B212=2,'Prioritized Approach Milestones'!$F212,"")</f>
        <v>0</v>
      </c>
      <c r="R212" s="75" t="str">
        <f>IF('Prioritized Approach Milestones'!$B212=3,'Prioritized Approach Milestones'!$F212,"")</f>
        <v/>
      </c>
      <c r="S212" s="75" t="str">
        <f>IF('Prioritized Approach Milestones'!$B212=4,'Prioritized Approach Milestones'!$F212,"")</f>
        <v/>
      </c>
      <c r="T212" s="75" t="str">
        <f>IF('Prioritized Approach Milestones'!$B212=5,'Prioritized Approach Milestones'!$F212,"")</f>
        <v/>
      </c>
      <c r="U212" s="76" t="str">
        <f>IF('Prioritized Approach Milestones'!$B212=6,'Prioritized Approach Milestones'!$F212,"")</f>
        <v/>
      </c>
      <c r="V212" s="77" t="str">
        <f>IF(AND('Prioritized Approach Milestones'!C212="Yes",'Prioritized Approach Milestones'!F212=""),"CORRECT",IF('Prioritized Approach Milestones'!C212="No","CORRECT",IF('Prioritized Approach Milestones'!B212=1,"ERROR 1","N/A")))</f>
        <v>N/A</v>
      </c>
      <c r="W212" s="77" t="str">
        <f>IF(AND('Prioritized Approach Milestones'!C212="Yes",'Prioritized Approach Milestones'!F212=""),"CORRECT",IF('Prioritized Approach Milestones'!C212="No","CORRECT",IF('Prioritized Approach Milestones'!B212=2,"ERROR 1","N/A")))</f>
        <v>ERROR 1</v>
      </c>
      <c r="X212" s="77" t="str">
        <f>IF(AND('Prioritized Approach Milestones'!C212="Yes",'Prioritized Approach Milestones'!F212=""),"CORRECT",IF('Prioritized Approach Milestones'!C212="No","CORRECT",IF('Prioritized Approach Milestones'!B212=3,"ERROR 1","N/A")))</f>
        <v>N/A</v>
      </c>
      <c r="Y212" s="77" t="str">
        <f>IF(AND('Prioritized Approach Milestones'!C212="Yes",'Prioritized Approach Milestones'!F212=""),"CORRECT",IF('Prioritized Approach Milestones'!C212="No","CORRECT",IF('Prioritized Approach Milestones'!B212=4,"ERROR 1","N/A")))</f>
        <v>N/A</v>
      </c>
      <c r="Z212" s="77" t="str">
        <f>IF(AND('Prioritized Approach Milestones'!C212="Yes",'Prioritized Approach Milestones'!F212=""),"CORRECT",IF('Prioritized Approach Milestones'!C212="No","CORRECT",IF('Prioritized Approach Milestones'!B212=5,"ERROR 1","N/A")))</f>
        <v>N/A</v>
      </c>
      <c r="AA212" s="77" t="str">
        <f>IF(AND('Prioritized Approach Milestones'!C212="Yes",'Prioritized Approach Milestones'!F212=""),"CORRECT",IF('Prioritized Approach Milestones'!C212="No","CORRECT",IF('Prioritized Approach Milestones'!B212=6,"ERROR 1","N/A")))</f>
        <v>N/A</v>
      </c>
      <c r="AB212" s="69" t="str">
        <f>IF(AND('Prioritized Approach Milestones'!C212="No",'Prioritized Approach Milestones'!F212=""),IF('Prioritized Approach Milestones'!B212=1,"ERROR 2","N/A"),"CORRECT")</f>
        <v>CORRECT</v>
      </c>
      <c r="AC212" s="69" t="str">
        <f>IF(AND('Prioritized Approach Milestones'!C212="No",'Prioritized Approach Milestones'!F212=""),IF('Prioritized Approach Milestones'!B212=2,"ERROR 2","N/A"),"CORRECT")</f>
        <v>CORRECT</v>
      </c>
      <c r="AD212" s="69" t="str">
        <f>IF(AND('Prioritized Approach Milestones'!C212="No",'Prioritized Approach Milestones'!F212=""),IF('Prioritized Approach Milestones'!B212=3,"ERROR 2","N/A"),"CORRECT")</f>
        <v>CORRECT</v>
      </c>
      <c r="AE212" s="69" t="str">
        <f>IF(AND('Prioritized Approach Milestones'!C212="No",'Prioritized Approach Milestones'!F212=""),IF('Prioritized Approach Milestones'!B212=4,"ERROR 2","N/A"),"CORRECT")</f>
        <v>CORRECT</v>
      </c>
      <c r="AF212" s="69" t="str">
        <f>IF(AND('Prioritized Approach Milestones'!C212="No",'Prioritized Approach Milestones'!F212=""),IF('Prioritized Approach Milestones'!B212=5,"ERROR 2","N/A"),"CORRECT")</f>
        <v>CORRECT</v>
      </c>
      <c r="AG212" s="78" t="str">
        <f>IF(AND('Prioritized Approach Milestones'!C212="No",'Prioritized Approach Milestones'!F212=""),IF('Prioritized Approach Milestones'!B212=6,"ERROR 2","N/A"),"CORRECT")</f>
        <v>CORRECT</v>
      </c>
    </row>
    <row r="213" spans="1:33">
      <c r="A213" s="85">
        <f>COUNTIFS('Prioritized Approach Milestones'!B213,"1",'Prioritized Approach Milestones'!C213,"yes")</f>
        <v>0</v>
      </c>
      <c r="B213" s="90">
        <f>COUNTIFS('Prioritized Approach Milestones'!B213,"2",'Prioritized Approach Milestones'!C213,"yes")</f>
        <v>0</v>
      </c>
      <c r="C213" s="86">
        <f>COUNTIFS('Prioritized Approach Milestones'!B213,"3",'Prioritized Approach Milestones'!C213,"yes")</f>
        <v>0</v>
      </c>
      <c r="D213" s="87">
        <f>COUNTIFS('Prioritized Approach Milestones'!B213,"4",'Prioritized Approach Milestones'!C213,"yes")</f>
        <v>0</v>
      </c>
      <c r="E213" s="88">
        <f>COUNTIFS('Prioritized Approach Milestones'!B213,"5",'Prioritized Approach Milestones'!C213,"yes")</f>
        <v>0</v>
      </c>
      <c r="F213" s="89">
        <f>COUNTIFS('Prioritized Approach Milestones'!B213,"6",'Prioritized Approach Milestones'!C213,"yes")</f>
        <v>0</v>
      </c>
      <c r="G213" s="274">
        <f t="shared" si="9"/>
        <v>0</v>
      </c>
      <c r="H213" s="172">
        <f>COUNTIFS('Prioritized Approach Milestones'!B213,"1",'Prioritized Approach Milestones'!C213,"N/A")</f>
        <v>0</v>
      </c>
      <c r="I213" s="172">
        <f>COUNTIFS('Prioritized Approach Milestones'!B213,"2",'Prioritized Approach Milestones'!C213,"N/A")</f>
        <v>0</v>
      </c>
      <c r="J213" s="172">
        <f>COUNTIFS('Prioritized Approach Milestones'!B213,"3",'Prioritized Approach Milestones'!C213,"N/A")</f>
        <v>0</v>
      </c>
      <c r="K213" s="172">
        <f>COUNTIFS('Prioritized Approach Milestones'!B213,"4",'Prioritized Approach Milestones'!C213,"N/A")</f>
        <v>0</v>
      </c>
      <c r="L213" s="172">
        <f>COUNTIFS('Prioritized Approach Milestones'!B213,"5",'Prioritized Approach Milestones'!C213,"N/A")</f>
        <v>0</v>
      </c>
      <c r="M213" s="172">
        <f>COUNTIFS('Prioritized Approach Milestones'!B213,"6",'Prioritized Approach Milestones'!C213,"N/A")</f>
        <v>0</v>
      </c>
      <c r="N213" s="260">
        <f t="shared" si="10"/>
        <v>0</v>
      </c>
      <c r="O213" s="279"/>
      <c r="P213" s="75" t="str">
        <f>IF('Prioritized Approach Milestones'!$B213=1,'Prioritized Approach Milestones'!$F213,"")</f>
        <v/>
      </c>
      <c r="Q213" s="75">
        <f>IF('Prioritized Approach Milestones'!$B213=2,'Prioritized Approach Milestones'!$F213,"")</f>
        <v>0</v>
      </c>
      <c r="R213" s="75" t="str">
        <f>IF('Prioritized Approach Milestones'!$B213=3,'Prioritized Approach Milestones'!$F213,"")</f>
        <v/>
      </c>
      <c r="S213" s="75" t="str">
        <f>IF('Prioritized Approach Milestones'!$B213=4,'Prioritized Approach Milestones'!$F213,"")</f>
        <v/>
      </c>
      <c r="T213" s="75" t="str">
        <f>IF('Prioritized Approach Milestones'!$B213=5,'Prioritized Approach Milestones'!$F213,"")</f>
        <v/>
      </c>
      <c r="U213" s="76" t="str">
        <f>IF('Prioritized Approach Milestones'!$B213=6,'Prioritized Approach Milestones'!$F213,"")</f>
        <v/>
      </c>
      <c r="V213" s="77" t="str">
        <f>IF(AND('Prioritized Approach Milestones'!C213="Yes",'Prioritized Approach Milestones'!F213=""),"CORRECT",IF('Prioritized Approach Milestones'!C213="No","CORRECT",IF('Prioritized Approach Milestones'!B213=1,"ERROR 1","N/A")))</f>
        <v>N/A</v>
      </c>
      <c r="W213" s="77" t="str">
        <f>IF(AND('Prioritized Approach Milestones'!C213="Yes",'Prioritized Approach Milestones'!F213=""),"CORRECT",IF('Prioritized Approach Milestones'!C213="No","CORRECT",IF('Prioritized Approach Milestones'!B213=2,"ERROR 1","N/A")))</f>
        <v>ERROR 1</v>
      </c>
      <c r="X213" s="77" t="str">
        <f>IF(AND('Prioritized Approach Milestones'!C213="Yes",'Prioritized Approach Milestones'!F213=""),"CORRECT",IF('Prioritized Approach Milestones'!C213="No","CORRECT",IF('Prioritized Approach Milestones'!B213=3,"ERROR 1","N/A")))</f>
        <v>N/A</v>
      </c>
      <c r="Y213" s="77" t="str">
        <f>IF(AND('Prioritized Approach Milestones'!C213="Yes",'Prioritized Approach Milestones'!F213=""),"CORRECT",IF('Prioritized Approach Milestones'!C213="No","CORRECT",IF('Prioritized Approach Milestones'!B213=4,"ERROR 1","N/A")))</f>
        <v>N/A</v>
      </c>
      <c r="Z213" s="77" t="str">
        <f>IF(AND('Prioritized Approach Milestones'!C213="Yes",'Prioritized Approach Milestones'!F213=""),"CORRECT",IF('Prioritized Approach Milestones'!C213="No","CORRECT",IF('Prioritized Approach Milestones'!B213=5,"ERROR 1","N/A")))</f>
        <v>N/A</v>
      </c>
      <c r="AA213" s="77" t="str">
        <f>IF(AND('Prioritized Approach Milestones'!C213="Yes",'Prioritized Approach Milestones'!F213=""),"CORRECT",IF('Prioritized Approach Milestones'!C213="No","CORRECT",IF('Prioritized Approach Milestones'!B213=6,"ERROR 1","N/A")))</f>
        <v>N/A</v>
      </c>
      <c r="AB213" s="69" t="str">
        <f>IF(AND('Prioritized Approach Milestones'!C213="No",'Prioritized Approach Milestones'!F213=""),IF('Prioritized Approach Milestones'!B213=1,"ERROR 2","N/A"),"CORRECT")</f>
        <v>CORRECT</v>
      </c>
      <c r="AC213" s="69" t="str">
        <f>IF(AND('Prioritized Approach Milestones'!C213="No",'Prioritized Approach Milestones'!F213=""),IF('Prioritized Approach Milestones'!B213=2,"ERROR 2","N/A"),"CORRECT")</f>
        <v>CORRECT</v>
      </c>
      <c r="AD213" s="69" t="str">
        <f>IF(AND('Prioritized Approach Milestones'!C213="No",'Prioritized Approach Milestones'!F213=""),IF('Prioritized Approach Milestones'!B213=3,"ERROR 2","N/A"),"CORRECT")</f>
        <v>CORRECT</v>
      </c>
      <c r="AE213" s="69" t="str">
        <f>IF(AND('Prioritized Approach Milestones'!C213="No",'Prioritized Approach Milestones'!F213=""),IF('Prioritized Approach Milestones'!B213=4,"ERROR 2","N/A"),"CORRECT")</f>
        <v>CORRECT</v>
      </c>
      <c r="AF213" s="69" t="str">
        <f>IF(AND('Prioritized Approach Milestones'!C213="No",'Prioritized Approach Milestones'!F213=""),IF('Prioritized Approach Milestones'!B213=5,"ERROR 2","N/A"),"CORRECT")</f>
        <v>CORRECT</v>
      </c>
      <c r="AG213" s="78" t="str">
        <f>IF(AND('Prioritized Approach Milestones'!C213="No",'Prioritized Approach Milestones'!F213=""),IF('Prioritized Approach Milestones'!B213=6,"ERROR 2","N/A"),"CORRECT")</f>
        <v>CORRECT</v>
      </c>
    </row>
    <row r="214" spans="1:33">
      <c r="A214" s="85">
        <f>COUNTIFS('Prioritized Approach Milestones'!B214,"1",'Prioritized Approach Milestones'!C214,"yes")</f>
        <v>0</v>
      </c>
      <c r="B214" s="90">
        <f>COUNTIFS('Prioritized Approach Milestones'!B214,"2",'Prioritized Approach Milestones'!C214,"yes")</f>
        <v>0</v>
      </c>
      <c r="C214" s="86">
        <f>COUNTIFS('Prioritized Approach Milestones'!B214,"3",'Prioritized Approach Milestones'!C214,"yes")</f>
        <v>0</v>
      </c>
      <c r="D214" s="87">
        <f>COUNTIFS('Prioritized Approach Milestones'!B214,"4",'Prioritized Approach Milestones'!C214,"yes")</f>
        <v>0</v>
      </c>
      <c r="E214" s="88">
        <f>COUNTIFS('Prioritized Approach Milestones'!B214,"5",'Prioritized Approach Milestones'!C214,"yes")</f>
        <v>0</v>
      </c>
      <c r="F214" s="89">
        <f>COUNTIFS('Prioritized Approach Milestones'!B214,"6",'Prioritized Approach Milestones'!C214,"yes")</f>
        <v>0</v>
      </c>
      <c r="G214" s="274">
        <f t="shared" si="9"/>
        <v>0</v>
      </c>
      <c r="H214" s="172">
        <f>COUNTIFS('Prioritized Approach Milestones'!B214,"1",'Prioritized Approach Milestones'!C214,"N/A")</f>
        <v>0</v>
      </c>
      <c r="I214" s="172">
        <f>COUNTIFS('Prioritized Approach Milestones'!B214,"2",'Prioritized Approach Milestones'!C214,"N/A")</f>
        <v>0</v>
      </c>
      <c r="J214" s="172">
        <f>COUNTIFS('Prioritized Approach Milestones'!B214,"3",'Prioritized Approach Milestones'!C214,"N/A")</f>
        <v>0</v>
      </c>
      <c r="K214" s="172">
        <f>COUNTIFS('Prioritized Approach Milestones'!B214,"4",'Prioritized Approach Milestones'!C214,"N/A")</f>
        <v>0</v>
      </c>
      <c r="L214" s="172">
        <f>COUNTIFS('Prioritized Approach Milestones'!B214,"5",'Prioritized Approach Milestones'!C214,"N/A")</f>
        <v>0</v>
      </c>
      <c r="M214" s="172">
        <f>COUNTIFS('Prioritized Approach Milestones'!B214,"6",'Prioritized Approach Milestones'!C214,"N/A")</f>
        <v>0</v>
      </c>
      <c r="N214" s="260">
        <f t="shared" si="10"/>
        <v>0</v>
      </c>
      <c r="O214" s="279"/>
      <c r="P214" s="75" t="str">
        <f>IF('Prioritized Approach Milestones'!$B214=1,'Prioritized Approach Milestones'!$F214,"")</f>
        <v/>
      </c>
      <c r="Q214" s="75">
        <f>IF('Prioritized Approach Milestones'!$B214=2,'Prioritized Approach Milestones'!$F214,"")</f>
        <v>0</v>
      </c>
      <c r="R214" s="75" t="str">
        <f>IF('Prioritized Approach Milestones'!$B214=3,'Prioritized Approach Milestones'!$F214,"")</f>
        <v/>
      </c>
      <c r="S214" s="75" t="str">
        <f>IF('Prioritized Approach Milestones'!$B214=4,'Prioritized Approach Milestones'!$F214,"")</f>
        <v/>
      </c>
      <c r="T214" s="75" t="str">
        <f>IF('Prioritized Approach Milestones'!$B214=5,'Prioritized Approach Milestones'!$F214,"")</f>
        <v/>
      </c>
      <c r="U214" s="76" t="str">
        <f>IF('Prioritized Approach Milestones'!$B214=6,'Prioritized Approach Milestones'!$F214,"")</f>
        <v/>
      </c>
      <c r="V214" s="77" t="str">
        <f>IF(AND('Prioritized Approach Milestones'!C214="Yes",'Prioritized Approach Milestones'!F214=""),"CORRECT",IF('Prioritized Approach Milestones'!C214="No","CORRECT",IF('Prioritized Approach Milestones'!B214=1,"ERROR 1","N/A")))</f>
        <v>N/A</v>
      </c>
      <c r="W214" s="77" t="str">
        <f>IF(AND('Prioritized Approach Milestones'!C214="Yes",'Prioritized Approach Milestones'!F214=""),"CORRECT",IF('Prioritized Approach Milestones'!C214="No","CORRECT",IF('Prioritized Approach Milestones'!B214=2,"ERROR 1","N/A")))</f>
        <v>ERROR 1</v>
      </c>
      <c r="X214" s="77" t="str">
        <f>IF(AND('Prioritized Approach Milestones'!C214="Yes",'Prioritized Approach Milestones'!F214=""),"CORRECT",IF('Prioritized Approach Milestones'!C214="No","CORRECT",IF('Prioritized Approach Milestones'!B214=3,"ERROR 1","N/A")))</f>
        <v>N/A</v>
      </c>
      <c r="Y214" s="77" t="str">
        <f>IF(AND('Prioritized Approach Milestones'!C214="Yes",'Prioritized Approach Milestones'!F214=""),"CORRECT",IF('Prioritized Approach Milestones'!C214="No","CORRECT",IF('Prioritized Approach Milestones'!B214=4,"ERROR 1","N/A")))</f>
        <v>N/A</v>
      </c>
      <c r="Z214" s="77" t="str">
        <f>IF(AND('Prioritized Approach Milestones'!C214="Yes",'Prioritized Approach Milestones'!F214=""),"CORRECT",IF('Prioritized Approach Milestones'!C214="No","CORRECT",IF('Prioritized Approach Milestones'!B214=5,"ERROR 1","N/A")))</f>
        <v>N/A</v>
      </c>
      <c r="AA214" s="77" t="str">
        <f>IF(AND('Prioritized Approach Milestones'!C214="Yes",'Prioritized Approach Milestones'!F214=""),"CORRECT",IF('Prioritized Approach Milestones'!C214="No","CORRECT",IF('Prioritized Approach Milestones'!B214=6,"ERROR 1","N/A")))</f>
        <v>N/A</v>
      </c>
      <c r="AB214" s="69" t="str">
        <f>IF(AND('Prioritized Approach Milestones'!C214="No",'Prioritized Approach Milestones'!F214=""),IF('Prioritized Approach Milestones'!B214=1,"ERROR 2","N/A"),"CORRECT")</f>
        <v>CORRECT</v>
      </c>
      <c r="AC214" s="69" t="str">
        <f>IF(AND('Prioritized Approach Milestones'!C214="No",'Prioritized Approach Milestones'!F214=""),IF('Prioritized Approach Milestones'!B214=2,"ERROR 2","N/A"),"CORRECT")</f>
        <v>CORRECT</v>
      </c>
      <c r="AD214" s="69" t="str">
        <f>IF(AND('Prioritized Approach Milestones'!C214="No",'Prioritized Approach Milestones'!F214=""),IF('Prioritized Approach Milestones'!B214=3,"ERROR 2","N/A"),"CORRECT")</f>
        <v>CORRECT</v>
      </c>
      <c r="AE214" s="69" t="str">
        <f>IF(AND('Prioritized Approach Milestones'!C214="No",'Prioritized Approach Milestones'!F214=""),IF('Prioritized Approach Milestones'!B214=4,"ERROR 2","N/A"),"CORRECT")</f>
        <v>CORRECT</v>
      </c>
      <c r="AF214" s="69" t="str">
        <f>IF(AND('Prioritized Approach Milestones'!C214="No",'Prioritized Approach Milestones'!F214=""),IF('Prioritized Approach Milestones'!B214=5,"ERROR 2","N/A"),"CORRECT")</f>
        <v>CORRECT</v>
      </c>
      <c r="AG214" s="78" t="str">
        <f>IF(AND('Prioritized Approach Milestones'!C214="No",'Prioritized Approach Milestones'!F214=""),IF('Prioritized Approach Milestones'!B214=6,"ERROR 2","N/A"),"CORRECT")</f>
        <v>CORRECT</v>
      </c>
    </row>
    <row r="215" spans="1:33">
      <c r="A215" s="85">
        <f>COUNTIFS('Prioritized Approach Milestones'!B215,"1",'Prioritized Approach Milestones'!C215,"yes")</f>
        <v>0</v>
      </c>
      <c r="B215" s="90">
        <f>COUNTIFS('Prioritized Approach Milestones'!B215,"2",'Prioritized Approach Milestones'!C215,"yes")</f>
        <v>0</v>
      </c>
      <c r="C215" s="86">
        <f>COUNTIFS('Prioritized Approach Milestones'!B215,"3",'Prioritized Approach Milestones'!C215,"yes")</f>
        <v>0</v>
      </c>
      <c r="D215" s="87">
        <f>COUNTIFS('Prioritized Approach Milestones'!B215,"4",'Prioritized Approach Milestones'!C215,"yes")</f>
        <v>0</v>
      </c>
      <c r="E215" s="88">
        <f>COUNTIFS('Prioritized Approach Milestones'!B215,"5",'Prioritized Approach Milestones'!C215,"yes")</f>
        <v>0</v>
      </c>
      <c r="F215" s="89">
        <f>COUNTIFS('Prioritized Approach Milestones'!B215,"6",'Prioritized Approach Milestones'!C215,"yes")</f>
        <v>0</v>
      </c>
      <c r="G215" s="274">
        <f t="shared" si="9"/>
        <v>0</v>
      </c>
      <c r="H215" s="172">
        <f>COUNTIFS('Prioritized Approach Milestones'!B215,"1",'Prioritized Approach Milestones'!C215,"N/A")</f>
        <v>0</v>
      </c>
      <c r="I215" s="172">
        <f>COUNTIFS('Prioritized Approach Milestones'!B215,"2",'Prioritized Approach Milestones'!C215,"N/A")</f>
        <v>0</v>
      </c>
      <c r="J215" s="172">
        <f>COUNTIFS('Prioritized Approach Milestones'!B215,"3",'Prioritized Approach Milestones'!C215,"N/A")</f>
        <v>0</v>
      </c>
      <c r="K215" s="172">
        <f>COUNTIFS('Prioritized Approach Milestones'!B215,"4",'Prioritized Approach Milestones'!C215,"N/A")</f>
        <v>0</v>
      </c>
      <c r="L215" s="172">
        <f>COUNTIFS('Prioritized Approach Milestones'!B215,"5",'Prioritized Approach Milestones'!C215,"N/A")</f>
        <v>0</v>
      </c>
      <c r="M215" s="172">
        <f>COUNTIFS('Prioritized Approach Milestones'!B215,"6",'Prioritized Approach Milestones'!C215,"N/A")</f>
        <v>0</v>
      </c>
      <c r="N215" s="260">
        <f t="shared" si="10"/>
        <v>0</v>
      </c>
      <c r="O215" s="279"/>
      <c r="P215" s="75" t="str">
        <f>IF('Prioritized Approach Milestones'!$B215=1,'Prioritized Approach Milestones'!$F215,"")</f>
        <v/>
      </c>
      <c r="Q215" s="75">
        <f>IF('Prioritized Approach Milestones'!$B215=2,'Prioritized Approach Milestones'!$F215,"")</f>
        <v>0</v>
      </c>
      <c r="R215" s="75" t="str">
        <f>IF('Prioritized Approach Milestones'!$B215=3,'Prioritized Approach Milestones'!$F215,"")</f>
        <v/>
      </c>
      <c r="S215" s="75" t="str">
        <f>IF('Prioritized Approach Milestones'!$B215=4,'Prioritized Approach Milestones'!$F215,"")</f>
        <v/>
      </c>
      <c r="T215" s="75" t="str">
        <f>IF('Prioritized Approach Milestones'!$B215=5,'Prioritized Approach Milestones'!$F215,"")</f>
        <v/>
      </c>
      <c r="U215" s="76" t="str">
        <f>IF('Prioritized Approach Milestones'!$B215=6,'Prioritized Approach Milestones'!$F215,"")</f>
        <v/>
      </c>
      <c r="V215" s="77" t="str">
        <f>IF(AND('Prioritized Approach Milestones'!C215="Yes",'Prioritized Approach Milestones'!F215=""),"CORRECT",IF('Prioritized Approach Milestones'!C215="No","CORRECT",IF('Prioritized Approach Milestones'!B215=1,"ERROR 1","N/A")))</f>
        <v>N/A</v>
      </c>
      <c r="W215" s="77" t="str">
        <f>IF(AND('Prioritized Approach Milestones'!C215="Yes",'Prioritized Approach Milestones'!F215=""),"CORRECT",IF('Prioritized Approach Milestones'!C215="No","CORRECT",IF('Prioritized Approach Milestones'!B215=2,"ERROR 1","N/A")))</f>
        <v>ERROR 1</v>
      </c>
      <c r="X215" s="77" t="str">
        <f>IF(AND('Prioritized Approach Milestones'!C215="Yes",'Prioritized Approach Milestones'!F215=""),"CORRECT",IF('Prioritized Approach Milestones'!C215="No","CORRECT",IF('Prioritized Approach Milestones'!B215=3,"ERROR 1","N/A")))</f>
        <v>N/A</v>
      </c>
      <c r="Y215" s="77" t="str">
        <f>IF(AND('Prioritized Approach Milestones'!C215="Yes",'Prioritized Approach Milestones'!F215=""),"CORRECT",IF('Prioritized Approach Milestones'!C215="No","CORRECT",IF('Prioritized Approach Milestones'!B215=4,"ERROR 1","N/A")))</f>
        <v>N/A</v>
      </c>
      <c r="Z215" s="77" t="str">
        <f>IF(AND('Prioritized Approach Milestones'!C215="Yes",'Prioritized Approach Milestones'!F215=""),"CORRECT",IF('Prioritized Approach Milestones'!C215="No","CORRECT",IF('Prioritized Approach Milestones'!B215=5,"ERROR 1","N/A")))</f>
        <v>N/A</v>
      </c>
      <c r="AA215" s="77" t="str">
        <f>IF(AND('Prioritized Approach Milestones'!C215="Yes",'Prioritized Approach Milestones'!F215=""),"CORRECT",IF('Prioritized Approach Milestones'!C215="No","CORRECT",IF('Prioritized Approach Milestones'!B215=6,"ERROR 1","N/A")))</f>
        <v>N/A</v>
      </c>
      <c r="AB215" s="69" t="str">
        <f>IF(AND('Prioritized Approach Milestones'!C215="No",'Prioritized Approach Milestones'!F215=""),IF('Prioritized Approach Milestones'!B215=1,"ERROR 2","N/A"),"CORRECT")</f>
        <v>CORRECT</v>
      </c>
      <c r="AC215" s="69" t="str">
        <f>IF(AND('Prioritized Approach Milestones'!C215="No",'Prioritized Approach Milestones'!F215=""),IF('Prioritized Approach Milestones'!B215=2,"ERROR 2","N/A"),"CORRECT")</f>
        <v>CORRECT</v>
      </c>
      <c r="AD215" s="69" t="str">
        <f>IF(AND('Prioritized Approach Milestones'!C215="No",'Prioritized Approach Milestones'!F215=""),IF('Prioritized Approach Milestones'!B215=3,"ERROR 2","N/A"),"CORRECT")</f>
        <v>CORRECT</v>
      </c>
      <c r="AE215" s="69" t="str">
        <f>IF(AND('Prioritized Approach Milestones'!C215="No",'Prioritized Approach Milestones'!F215=""),IF('Prioritized Approach Milestones'!B215=4,"ERROR 2","N/A"),"CORRECT")</f>
        <v>CORRECT</v>
      </c>
      <c r="AF215" s="69" t="str">
        <f>IF(AND('Prioritized Approach Milestones'!C215="No",'Prioritized Approach Milestones'!F215=""),IF('Prioritized Approach Milestones'!B215=5,"ERROR 2","N/A"),"CORRECT")</f>
        <v>CORRECT</v>
      </c>
      <c r="AG215" s="78" t="str">
        <f>IF(AND('Prioritized Approach Milestones'!C215="No",'Prioritized Approach Milestones'!F215=""),IF('Prioritized Approach Milestones'!B215=6,"ERROR 2","N/A"),"CORRECT")</f>
        <v>CORRECT</v>
      </c>
    </row>
    <row r="216" spans="1:33">
      <c r="A216" s="85">
        <f>COUNTIFS('Prioritized Approach Milestones'!B216,"1",'Prioritized Approach Milestones'!C216,"yes")</f>
        <v>0</v>
      </c>
      <c r="B216" s="90">
        <f>COUNTIFS('Prioritized Approach Milestones'!B216,"2",'Prioritized Approach Milestones'!C216,"yes")</f>
        <v>0</v>
      </c>
      <c r="C216" s="86">
        <f>COUNTIFS('Prioritized Approach Milestones'!B216,"3",'Prioritized Approach Milestones'!C216,"yes")</f>
        <v>0</v>
      </c>
      <c r="D216" s="87">
        <f>COUNTIFS('Prioritized Approach Milestones'!B216,"4",'Prioritized Approach Milestones'!C216,"yes")</f>
        <v>0</v>
      </c>
      <c r="E216" s="88">
        <f>COUNTIFS('Prioritized Approach Milestones'!B216,"5",'Prioritized Approach Milestones'!C216,"yes")</f>
        <v>0</v>
      </c>
      <c r="F216" s="89">
        <f>COUNTIFS('Prioritized Approach Milestones'!B216,"6",'Prioritized Approach Milestones'!C216,"yes")</f>
        <v>0</v>
      </c>
      <c r="G216" s="274">
        <f t="shared" si="9"/>
        <v>0</v>
      </c>
      <c r="H216" s="172">
        <f>COUNTIFS('Prioritized Approach Milestones'!B216,"1",'Prioritized Approach Milestones'!C216,"N/A")</f>
        <v>0</v>
      </c>
      <c r="I216" s="172">
        <f>COUNTIFS('Prioritized Approach Milestones'!B216,"2",'Prioritized Approach Milestones'!C216,"N/A")</f>
        <v>0</v>
      </c>
      <c r="J216" s="172">
        <f>COUNTIFS('Prioritized Approach Milestones'!B216,"3",'Prioritized Approach Milestones'!C216,"N/A")</f>
        <v>0</v>
      </c>
      <c r="K216" s="172">
        <f>COUNTIFS('Prioritized Approach Milestones'!B216,"4",'Prioritized Approach Milestones'!C216,"N/A")</f>
        <v>0</v>
      </c>
      <c r="L216" s="172">
        <f>COUNTIFS('Prioritized Approach Milestones'!B216,"5",'Prioritized Approach Milestones'!C216,"N/A")</f>
        <v>0</v>
      </c>
      <c r="M216" s="172">
        <f>COUNTIFS('Prioritized Approach Milestones'!B216,"6",'Prioritized Approach Milestones'!C216,"N/A")</f>
        <v>0</v>
      </c>
      <c r="N216" s="260">
        <f t="shared" si="10"/>
        <v>0</v>
      </c>
      <c r="O216" s="279"/>
      <c r="P216" s="75" t="str">
        <f>IF('Prioritized Approach Milestones'!$B216=1,'Prioritized Approach Milestones'!$F216,"")</f>
        <v/>
      </c>
      <c r="Q216" s="75">
        <f>IF('Prioritized Approach Milestones'!$B216=2,'Prioritized Approach Milestones'!$F216,"")</f>
        <v>0</v>
      </c>
      <c r="R216" s="75" t="str">
        <f>IF('Prioritized Approach Milestones'!$B216=3,'Prioritized Approach Milestones'!$F216,"")</f>
        <v/>
      </c>
      <c r="S216" s="75" t="str">
        <f>IF('Prioritized Approach Milestones'!$B216=4,'Prioritized Approach Milestones'!$F216,"")</f>
        <v/>
      </c>
      <c r="T216" s="75" t="str">
        <f>IF('Prioritized Approach Milestones'!$B216=5,'Prioritized Approach Milestones'!$F216,"")</f>
        <v/>
      </c>
      <c r="U216" s="76" t="str">
        <f>IF('Prioritized Approach Milestones'!$B216=6,'Prioritized Approach Milestones'!$F216,"")</f>
        <v/>
      </c>
      <c r="V216" s="77" t="str">
        <f>IF(AND('Prioritized Approach Milestones'!C216="Yes",'Prioritized Approach Milestones'!F216=""),"CORRECT",IF('Prioritized Approach Milestones'!C216="No","CORRECT",IF('Prioritized Approach Milestones'!B216=1,"ERROR 1","N/A")))</f>
        <v>N/A</v>
      </c>
      <c r="W216" s="77" t="str">
        <f>IF(AND('Prioritized Approach Milestones'!C216="Yes",'Prioritized Approach Milestones'!F216=""),"CORRECT",IF('Prioritized Approach Milestones'!C216="No","CORRECT",IF('Prioritized Approach Milestones'!B216=2,"ERROR 1","N/A")))</f>
        <v>ERROR 1</v>
      </c>
      <c r="X216" s="77" t="str">
        <f>IF(AND('Prioritized Approach Milestones'!C216="Yes",'Prioritized Approach Milestones'!F216=""),"CORRECT",IF('Prioritized Approach Milestones'!C216="No","CORRECT",IF('Prioritized Approach Milestones'!B216=3,"ERROR 1","N/A")))</f>
        <v>N/A</v>
      </c>
      <c r="Y216" s="77" t="str">
        <f>IF(AND('Prioritized Approach Milestones'!C216="Yes",'Prioritized Approach Milestones'!F216=""),"CORRECT",IF('Prioritized Approach Milestones'!C216="No","CORRECT",IF('Prioritized Approach Milestones'!B216=4,"ERROR 1","N/A")))</f>
        <v>N/A</v>
      </c>
      <c r="Z216" s="77" t="str">
        <f>IF(AND('Prioritized Approach Milestones'!C216="Yes",'Prioritized Approach Milestones'!F216=""),"CORRECT",IF('Prioritized Approach Milestones'!C216="No","CORRECT",IF('Prioritized Approach Milestones'!B216=5,"ERROR 1","N/A")))</f>
        <v>N/A</v>
      </c>
      <c r="AA216" s="77" t="str">
        <f>IF(AND('Prioritized Approach Milestones'!C216="Yes",'Prioritized Approach Milestones'!F216=""),"CORRECT",IF('Prioritized Approach Milestones'!C216="No","CORRECT",IF('Prioritized Approach Milestones'!B216=6,"ERROR 1","N/A")))</f>
        <v>N/A</v>
      </c>
      <c r="AB216" s="69" t="str">
        <f>IF(AND('Prioritized Approach Milestones'!C216="No",'Prioritized Approach Milestones'!F216=""),IF('Prioritized Approach Milestones'!B216=1,"ERROR 2","N/A"),"CORRECT")</f>
        <v>CORRECT</v>
      </c>
      <c r="AC216" s="69" t="str">
        <f>IF(AND('Prioritized Approach Milestones'!C216="No",'Prioritized Approach Milestones'!F216=""),IF('Prioritized Approach Milestones'!B216=2,"ERROR 2","N/A"),"CORRECT")</f>
        <v>CORRECT</v>
      </c>
      <c r="AD216" s="69" t="str">
        <f>IF(AND('Prioritized Approach Milestones'!C216="No",'Prioritized Approach Milestones'!F216=""),IF('Prioritized Approach Milestones'!B216=3,"ERROR 2","N/A"),"CORRECT")</f>
        <v>CORRECT</v>
      </c>
      <c r="AE216" s="69" t="str">
        <f>IF(AND('Prioritized Approach Milestones'!C216="No",'Prioritized Approach Milestones'!F216=""),IF('Prioritized Approach Milestones'!B216=4,"ERROR 2","N/A"),"CORRECT")</f>
        <v>CORRECT</v>
      </c>
      <c r="AF216" s="69" t="str">
        <f>IF(AND('Prioritized Approach Milestones'!C216="No",'Prioritized Approach Milestones'!F216=""),IF('Prioritized Approach Milestones'!B216=5,"ERROR 2","N/A"),"CORRECT")</f>
        <v>CORRECT</v>
      </c>
      <c r="AG216" s="78" t="str">
        <f>IF(AND('Prioritized Approach Milestones'!C216="No",'Prioritized Approach Milestones'!F216=""),IF('Prioritized Approach Milestones'!B216=6,"ERROR 2","N/A"),"CORRECT")</f>
        <v>CORRECT</v>
      </c>
    </row>
    <row r="217" spans="1:33">
      <c r="A217" s="85">
        <f>COUNTIFS('Prioritized Approach Milestones'!B217,"1",'Prioritized Approach Milestones'!C217,"yes")</f>
        <v>0</v>
      </c>
      <c r="B217" s="90">
        <f>COUNTIFS('Prioritized Approach Milestones'!B217,"2",'Prioritized Approach Milestones'!C217,"yes")</f>
        <v>0</v>
      </c>
      <c r="C217" s="86">
        <f>COUNTIFS('Prioritized Approach Milestones'!B217,"3",'Prioritized Approach Milestones'!C217,"yes")</f>
        <v>0</v>
      </c>
      <c r="D217" s="87">
        <f>COUNTIFS('Prioritized Approach Milestones'!B217,"4",'Prioritized Approach Milestones'!C217,"yes")</f>
        <v>0</v>
      </c>
      <c r="E217" s="88">
        <f>COUNTIFS('Prioritized Approach Milestones'!B217,"5",'Prioritized Approach Milestones'!C217,"yes")</f>
        <v>0</v>
      </c>
      <c r="F217" s="89">
        <f>COUNTIFS('Prioritized Approach Milestones'!B217,"6",'Prioritized Approach Milestones'!C217,"yes")</f>
        <v>0</v>
      </c>
      <c r="G217" s="274">
        <f t="shared" si="9"/>
        <v>0</v>
      </c>
      <c r="H217" s="172">
        <f>COUNTIFS('Prioritized Approach Milestones'!B217,"1",'Prioritized Approach Milestones'!C217,"N/A")</f>
        <v>0</v>
      </c>
      <c r="I217" s="172">
        <f>COUNTIFS('Prioritized Approach Milestones'!B217,"2",'Prioritized Approach Milestones'!C217,"N/A")</f>
        <v>0</v>
      </c>
      <c r="J217" s="172">
        <f>COUNTIFS('Prioritized Approach Milestones'!B217,"3",'Prioritized Approach Milestones'!C217,"N/A")</f>
        <v>0</v>
      </c>
      <c r="K217" s="172">
        <f>COUNTIFS('Prioritized Approach Milestones'!B217,"4",'Prioritized Approach Milestones'!C217,"N/A")</f>
        <v>0</v>
      </c>
      <c r="L217" s="172">
        <f>COUNTIFS('Prioritized Approach Milestones'!B217,"5",'Prioritized Approach Milestones'!C217,"N/A")</f>
        <v>0</v>
      </c>
      <c r="M217" s="172">
        <f>COUNTIFS('Prioritized Approach Milestones'!B217,"6",'Prioritized Approach Milestones'!C217,"N/A")</f>
        <v>0</v>
      </c>
      <c r="N217" s="260">
        <f t="shared" si="10"/>
        <v>0</v>
      </c>
      <c r="O217" s="279"/>
      <c r="P217" s="75" t="str">
        <f>IF('Prioritized Approach Milestones'!$B217=1,'Prioritized Approach Milestones'!$F217,"")</f>
        <v/>
      </c>
      <c r="Q217" s="75">
        <f>IF('Prioritized Approach Milestones'!$B217=2,'Prioritized Approach Milestones'!$F217,"")</f>
        <v>0</v>
      </c>
      <c r="R217" s="75" t="str">
        <f>IF('Prioritized Approach Milestones'!$B217=3,'Prioritized Approach Milestones'!$F217,"")</f>
        <v/>
      </c>
      <c r="S217" s="75" t="str">
        <f>IF('Prioritized Approach Milestones'!$B217=4,'Prioritized Approach Milestones'!$F217,"")</f>
        <v/>
      </c>
      <c r="T217" s="75" t="str">
        <f>IF('Prioritized Approach Milestones'!$B217=5,'Prioritized Approach Milestones'!$F217,"")</f>
        <v/>
      </c>
      <c r="U217" s="76" t="str">
        <f>IF('Prioritized Approach Milestones'!$B217=6,'Prioritized Approach Milestones'!$F217,"")</f>
        <v/>
      </c>
      <c r="V217" s="77" t="str">
        <f>IF(AND('Prioritized Approach Milestones'!C217="Yes",'Prioritized Approach Milestones'!F217=""),"CORRECT",IF('Prioritized Approach Milestones'!C217="No","CORRECT",IF('Prioritized Approach Milestones'!B217=1,"ERROR 1","N/A")))</f>
        <v>N/A</v>
      </c>
      <c r="W217" s="77" t="str">
        <f>IF(AND('Prioritized Approach Milestones'!C217="Yes",'Prioritized Approach Milestones'!F217=""),"CORRECT",IF('Prioritized Approach Milestones'!C217="No","CORRECT",IF('Prioritized Approach Milestones'!B217=2,"ERROR 1","N/A")))</f>
        <v>ERROR 1</v>
      </c>
      <c r="X217" s="77" t="str">
        <f>IF(AND('Prioritized Approach Milestones'!C217="Yes",'Prioritized Approach Milestones'!F217=""),"CORRECT",IF('Prioritized Approach Milestones'!C217="No","CORRECT",IF('Prioritized Approach Milestones'!B217=3,"ERROR 1","N/A")))</f>
        <v>N/A</v>
      </c>
      <c r="Y217" s="77" t="str">
        <f>IF(AND('Prioritized Approach Milestones'!C217="Yes",'Prioritized Approach Milestones'!F217=""),"CORRECT",IF('Prioritized Approach Milestones'!C217="No","CORRECT",IF('Prioritized Approach Milestones'!B217=4,"ERROR 1","N/A")))</f>
        <v>N/A</v>
      </c>
      <c r="Z217" s="77" t="str">
        <f>IF(AND('Prioritized Approach Milestones'!C217="Yes",'Prioritized Approach Milestones'!F217=""),"CORRECT",IF('Prioritized Approach Milestones'!C217="No","CORRECT",IF('Prioritized Approach Milestones'!B217=5,"ERROR 1","N/A")))</f>
        <v>N/A</v>
      </c>
      <c r="AA217" s="77" t="str">
        <f>IF(AND('Prioritized Approach Milestones'!C217="Yes",'Prioritized Approach Milestones'!F217=""),"CORRECT",IF('Prioritized Approach Milestones'!C217="No","CORRECT",IF('Prioritized Approach Milestones'!B217=6,"ERROR 1","N/A")))</f>
        <v>N/A</v>
      </c>
      <c r="AB217" s="69" t="str">
        <f>IF(AND('Prioritized Approach Milestones'!C217="No",'Prioritized Approach Milestones'!F217=""),IF('Prioritized Approach Milestones'!B217=1,"ERROR 2","N/A"),"CORRECT")</f>
        <v>CORRECT</v>
      </c>
      <c r="AC217" s="69" t="str">
        <f>IF(AND('Prioritized Approach Milestones'!C217="No",'Prioritized Approach Milestones'!F217=""),IF('Prioritized Approach Milestones'!B217=2,"ERROR 2","N/A"),"CORRECT")</f>
        <v>CORRECT</v>
      </c>
      <c r="AD217" s="69" t="str">
        <f>IF(AND('Prioritized Approach Milestones'!C217="No",'Prioritized Approach Milestones'!F217=""),IF('Prioritized Approach Milestones'!B217=3,"ERROR 2","N/A"),"CORRECT")</f>
        <v>CORRECT</v>
      </c>
      <c r="AE217" s="69" t="str">
        <f>IF(AND('Prioritized Approach Milestones'!C217="No",'Prioritized Approach Milestones'!F217=""),IF('Prioritized Approach Milestones'!B217=4,"ERROR 2","N/A"),"CORRECT")</f>
        <v>CORRECT</v>
      </c>
      <c r="AF217" s="69" t="str">
        <f>IF(AND('Prioritized Approach Milestones'!C217="No",'Prioritized Approach Milestones'!F217=""),IF('Prioritized Approach Milestones'!B217=5,"ERROR 2","N/A"),"CORRECT")</f>
        <v>CORRECT</v>
      </c>
      <c r="AG217" s="78" t="str">
        <f>IF(AND('Prioritized Approach Milestones'!C217="No",'Prioritized Approach Milestones'!F217=""),IF('Prioritized Approach Milestones'!B217=6,"ERROR 2","N/A"),"CORRECT")</f>
        <v>CORRECT</v>
      </c>
    </row>
    <row r="218" spans="1:33">
      <c r="A218" s="85">
        <f>COUNTIFS('Prioritized Approach Milestones'!B218,"1",'Prioritized Approach Milestones'!C218,"yes")</f>
        <v>0</v>
      </c>
      <c r="B218" s="90">
        <f>COUNTIFS('Prioritized Approach Milestones'!B218,"2",'Prioritized Approach Milestones'!C218,"yes")</f>
        <v>0</v>
      </c>
      <c r="C218" s="86">
        <f>COUNTIFS('Prioritized Approach Milestones'!B218,"3",'Prioritized Approach Milestones'!C218,"yes")</f>
        <v>0</v>
      </c>
      <c r="D218" s="87">
        <f>COUNTIFS('Prioritized Approach Milestones'!B218,"4",'Prioritized Approach Milestones'!C218,"yes")</f>
        <v>0</v>
      </c>
      <c r="E218" s="88">
        <f>COUNTIFS('Prioritized Approach Milestones'!B218,"5",'Prioritized Approach Milestones'!C218,"yes")</f>
        <v>0</v>
      </c>
      <c r="F218" s="89">
        <f>COUNTIFS('Prioritized Approach Milestones'!B218,"6",'Prioritized Approach Milestones'!C218,"yes")</f>
        <v>0</v>
      </c>
      <c r="G218" s="274">
        <f t="shared" si="9"/>
        <v>0</v>
      </c>
      <c r="H218" s="172">
        <f>COUNTIFS('Prioritized Approach Milestones'!B218,"1",'Prioritized Approach Milestones'!C218,"N/A")</f>
        <v>0</v>
      </c>
      <c r="I218" s="172">
        <f>COUNTIFS('Prioritized Approach Milestones'!B218,"2",'Prioritized Approach Milestones'!C218,"N/A")</f>
        <v>0</v>
      </c>
      <c r="J218" s="172">
        <f>COUNTIFS('Prioritized Approach Milestones'!B218,"3",'Prioritized Approach Milestones'!C218,"N/A")</f>
        <v>0</v>
      </c>
      <c r="K218" s="172">
        <f>COUNTIFS('Prioritized Approach Milestones'!B218,"4",'Prioritized Approach Milestones'!C218,"N/A")</f>
        <v>0</v>
      </c>
      <c r="L218" s="172">
        <f>COUNTIFS('Prioritized Approach Milestones'!B218,"5",'Prioritized Approach Milestones'!C218,"N/A")</f>
        <v>0</v>
      </c>
      <c r="M218" s="172">
        <f>COUNTIFS('Prioritized Approach Milestones'!B218,"6",'Prioritized Approach Milestones'!C218,"N/A")</f>
        <v>0</v>
      </c>
      <c r="N218" s="260">
        <f t="shared" si="10"/>
        <v>0</v>
      </c>
      <c r="O218" s="279"/>
      <c r="P218" s="75" t="str">
        <f>IF('Prioritized Approach Milestones'!$B218=1,'Prioritized Approach Milestones'!$F218,"")</f>
        <v/>
      </c>
      <c r="Q218" s="75">
        <f>IF('Prioritized Approach Milestones'!$B218=2,'Prioritized Approach Milestones'!$F218,"")</f>
        <v>0</v>
      </c>
      <c r="R218" s="75" t="str">
        <f>IF('Prioritized Approach Milestones'!$B218=3,'Prioritized Approach Milestones'!$F218,"")</f>
        <v/>
      </c>
      <c r="S218" s="75" t="str">
        <f>IF('Prioritized Approach Milestones'!$B218=4,'Prioritized Approach Milestones'!$F218,"")</f>
        <v/>
      </c>
      <c r="T218" s="75" t="str">
        <f>IF('Prioritized Approach Milestones'!$B218=5,'Prioritized Approach Milestones'!$F218,"")</f>
        <v/>
      </c>
      <c r="U218" s="76" t="str">
        <f>IF('Prioritized Approach Milestones'!$B218=6,'Prioritized Approach Milestones'!$F218,"")</f>
        <v/>
      </c>
      <c r="V218" s="77" t="str">
        <f>IF(AND('Prioritized Approach Milestones'!C218="Yes",'Prioritized Approach Milestones'!F218=""),"CORRECT",IF('Prioritized Approach Milestones'!C218="No","CORRECT",IF('Prioritized Approach Milestones'!B218=1,"ERROR 1","N/A")))</f>
        <v>N/A</v>
      </c>
      <c r="W218" s="77" t="str">
        <f>IF(AND('Prioritized Approach Milestones'!C218="Yes",'Prioritized Approach Milestones'!F218=""),"CORRECT",IF('Prioritized Approach Milestones'!C218="No","CORRECT",IF('Prioritized Approach Milestones'!B218=2,"ERROR 1","N/A")))</f>
        <v>ERROR 1</v>
      </c>
      <c r="X218" s="77" t="str">
        <f>IF(AND('Prioritized Approach Milestones'!C218="Yes",'Prioritized Approach Milestones'!F218=""),"CORRECT",IF('Prioritized Approach Milestones'!C218="No","CORRECT",IF('Prioritized Approach Milestones'!B218=3,"ERROR 1","N/A")))</f>
        <v>N/A</v>
      </c>
      <c r="Y218" s="77" t="str">
        <f>IF(AND('Prioritized Approach Milestones'!C218="Yes",'Prioritized Approach Milestones'!F218=""),"CORRECT",IF('Prioritized Approach Milestones'!C218="No","CORRECT",IF('Prioritized Approach Milestones'!B218=4,"ERROR 1","N/A")))</f>
        <v>N/A</v>
      </c>
      <c r="Z218" s="77" t="str">
        <f>IF(AND('Prioritized Approach Milestones'!C218="Yes",'Prioritized Approach Milestones'!F218=""),"CORRECT",IF('Prioritized Approach Milestones'!C218="No","CORRECT",IF('Prioritized Approach Milestones'!B218=5,"ERROR 1","N/A")))</f>
        <v>N/A</v>
      </c>
      <c r="AA218" s="77" t="str">
        <f>IF(AND('Prioritized Approach Milestones'!C218="Yes",'Prioritized Approach Milestones'!F218=""),"CORRECT",IF('Prioritized Approach Milestones'!C218="No","CORRECT",IF('Prioritized Approach Milestones'!B218=6,"ERROR 1","N/A")))</f>
        <v>N/A</v>
      </c>
      <c r="AB218" s="69" t="str">
        <f>IF(AND('Prioritized Approach Milestones'!C218="No",'Prioritized Approach Milestones'!F218=""),IF('Prioritized Approach Milestones'!B218=1,"ERROR 2","N/A"),"CORRECT")</f>
        <v>CORRECT</v>
      </c>
      <c r="AC218" s="69" t="str">
        <f>IF(AND('Prioritized Approach Milestones'!C218="No",'Prioritized Approach Milestones'!F218=""),IF('Prioritized Approach Milestones'!B218=2,"ERROR 2","N/A"),"CORRECT")</f>
        <v>CORRECT</v>
      </c>
      <c r="AD218" s="69" t="str">
        <f>IF(AND('Prioritized Approach Milestones'!C218="No",'Prioritized Approach Milestones'!F218=""),IF('Prioritized Approach Milestones'!B218=3,"ERROR 2","N/A"),"CORRECT")</f>
        <v>CORRECT</v>
      </c>
      <c r="AE218" s="69" t="str">
        <f>IF(AND('Prioritized Approach Milestones'!C218="No",'Prioritized Approach Milestones'!F218=""),IF('Prioritized Approach Milestones'!B218=4,"ERROR 2","N/A"),"CORRECT")</f>
        <v>CORRECT</v>
      </c>
      <c r="AF218" s="69" t="str">
        <f>IF(AND('Prioritized Approach Milestones'!C218="No",'Prioritized Approach Milestones'!F218=""),IF('Prioritized Approach Milestones'!B218=5,"ERROR 2","N/A"),"CORRECT")</f>
        <v>CORRECT</v>
      </c>
      <c r="AG218" s="78" t="str">
        <f>IF(AND('Prioritized Approach Milestones'!C218="No",'Prioritized Approach Milestones'!F218=""),IF('Prioritized Approach Milestones'!B218=6,"ERROR 2","N/A"),"CORRECT")</f>
        <v>CORRECT</v>
      </c>
    </row>
    <row r="219" spans="1:33">
      <c r="A219" s="85">
        <f>COUNTIFS('Prioritized Approach Milestones'!B219,"1",'Prioritized Approach Milestones'!C219,"yes")</f>
        <v>0</v>
      </c>
      <c r="B219" s="90">
        <f>COUNTIFS('Prioritized Approach Milestones'!B219,"2",'Prioritized Approach Milestones'!C219,"yes")</f>
        <v>0</v>
      </c>
      <c r="C219" s="86">
        <f>COUNTIFS('Prioritized Approach Milestones'!B219,"3",'Prioritized Approach Milestones'!C219,"yes")</f>
        <v>0</v>
      </c>
      <c r="D219" s="87">
        <f>COUNTIFS('Prioritized Approach Milestones'!B219,"4",'Prioritized Approach Milestones'!C219,"yes")</f>
        <v>0</v>
      </c>
      <c r="E219" s="88">
        <f>COUNTIFS('Prioritized Approach Milestones'!B219,"5",'Prioritized Approach Milestones'!C219,"yes")</f>
        <v>0</v>
      </c>
      <c r="F219" s="89">
        <f>COUNTIFS('Prioritized Approach Milestones'!B219,"6",'Prioritized Approach Milestones'!C219,"yes")</f>
        <v>0</v>
      </c>
      <c r="G219" s="274">
        <f t="shared" si="9"/>
        <v>0</v>
      </c>
      <c r="H219" s="172">
        <f>COUNTIFS('Prioritized Approach Milestones'!B219,"1",'Prioritized Approach Milestones'!C219,"N/A")</f>
        <v>0</v>
      </c>
      <c r="I219" s="172">
        <f>COUNTIFS('Prioritized Approach Milestones'!B219,"2",'Prioritized Approach Milestones'!C219,"N/A")</f>
        <v>0</v>
      </c>
      <c r="J219" s="172">
        <f>COUNTIFS('Prioritized Approach Milestones'!B219,"3",'Prioritized Approach Milestones'!C219,"N/A")</f>
        <v>0</v>
      </c>
      <c r="K219" s="172">
        <f>COUNTIFS('Prioritized Approach Milestones'!B219,"4",'Prioritized Approach Milestones'!C219,"N/A")</f>
        <v>0</v>
      </c>
      <c r="L219" s="172">
        <f>COUNTIFS('Prioritized Approach Milestones'!B219,"5",'Prioritized Approach Milestones'!C219,"N/A")</f>
        <v>0</v>
      </c>
      <c r="M219" s="172">
        <f>COUNTIFS('Prioritized Approach Milestones'!B219,"6",'Prioritized Approach Milestones'!C219,"N/A")</f>
        <v>0</v>
      </c>
      <c r="N219" s="260">
        <f t="shared" si="10"/>
        <v>0</v>
      </c>
      <c r="O219" s="279"/>
      <c r="P219" s="75" t="str">
        <f>IF('Prioritized Approach Milestones'!$B219=1,'Prioritized Approach Milestones'!$F219,"")</f>
        <v/>
      </c>
      <c r="Q219" s="75">
        <f>IF('Prioritized Approach Milestones'!$B219=2,'Prioritized Approach Milestones'!$F219,"")</f>
        <v>0</v>
      </c>
      <c r="R219" s="75" t="str">
        <f>IF('Prioritized Approach Milestones'!$B219=3,'Prioritized Approach Milestones'!$F219,"")</f>
        <v/>
      </c>
      <c r="S219" s="75" t="str">
        <f>IF('Prioritized Approach Milestones'!$B219=4,'Prioritized Approach Milestones'!$F219,"")</f>
        <v/>
      </c>
      <c r="T219" s="75" t="str">
        <f>IF('Prioritized Approach Milestones'!$B219=5,'Prioritized Approach Milestones'!$F219,"")</f>
        <v/>
      </c>
      <c r="U219" s="76" t="str">
        <f>IF('Prioritized Approach Milestones'!$B219=6,'Prioritized Approach Milestones'!$F219,"")</f>
        <v/>
      </c>
      <c r="V219" s="77" t="str">
        <f>IF(AND('Prioritized Approach Milestones'!C219="Yes",'Prioritized Approach Milestones'!F219=""),"CORRECT",IF('Prioritized Approach Milestones'!C219="No","CORRECT",IF('Prioritized Approach Milestones'!B219=1,"ERROR 1","N/A")))</f>
        <v>N/A</v>
      </c>
      <c r="W219" s="77" t="str">
        <f>IF(AND('Prioritized Approach Milestones'!C219="Yes",'Prioritized Approach Milestones'!F219=""),"CORRECT",IF('Prioritized Approach Milestones'!C219="No","CORRECT",IF('Prioritized Approach Milestones'!B219=2,"ERROR 1","N/A")))</f>
        <v>ERROR 1</v>
      </c>
      <c r="X219" s="77" t="str">
        <f>IF(AND('Prioritized Approach Milestones'!C219="Yes",'Prioritized Approach Milestones'!F219=""),"CORRECT",IF('Prioritized Approach Milestones'!C219="No","CORRECT",IF('Prioritized Approach Milestones'!B219=3,"ERROR 1","N/A")))</f>
        <v>N/A</v>
      </c>
      <c r="Y219" s="77" t="str">
        <f>IF(AND('Prioritized Approach Milestones'!C219="Yes",'Prioritized Approach Milestones'!F219=""),"CORRECT",IF('Prioritized Approach Milestones'!C219="No","CORRECT",IF('Prioritized Approach Milestones'!B219=4,"ERROR 1","N/A")))</f>
        <v>N/A</v>
      </c>
      <c r="Z219" s="77" t="str">
        <f>IF(AND('Prioritized Approach Milestones'!C219="Yes",'Prioritized Approach Milestones'!F219=""),"CORRECT",IF('Prioritized Approach Milestones'!C219="No","CORRECT",IF('Prioritized Approach Milestones'!B219=5,"ERROR 1","N/A")))</f>
        <v>N/A</v>
      </c>
      <c r="AA219" s="77" t="str">
        <f>IF(AND('Prioritized Approach Milestones'!C219="Yes",'Prioritized Approach Milestones'!F219=""),"CORRECT",IF('Prioritized Approach Milestones'!C219="No","CORRECT",IF('Prioritized Approach Milestones'!B219=6,"ERROR 1","N/A")))</f>
        <v>N/A</v>
      </c>
      <c r="AB219" s="69" t="str">
        <f>IF(AND('Prioritized Approach Milestones'!C219="No",'Prioritized Approach Milestones'!F219=""),IF('Prioritized Approach Milestones'!B219=1,"ERROR 2","N/A"),"CORRECT")</f>
        <v>CORRECT</v>
      </c>
      <c r="AC219" s="69" t="str">
        <f>IF(AND('Prioritized Approach Milestones'!C219="No",'Prioritized Approach Milestones'!F219=""),IF('Prioritized Approach Milestones'!B219=2,"ERROR 2","N/A"),"CORRECT")</f>
        <v>CORRECT</v>
      </c>
      <c r="AD219" s="69" t="str">
        <f>IF(AND('Prioritized Approach Milestones'!C219="No",'Prioritized Approach Milestones'!F219=""),IF('Prioritized Approach Milestones'!B219=3,"ERROR 2","N/A"),"CORRECT")</f>
        <v>CORRECT</v>
      </c>
      <c r="AE219" s="69" t="str">
        <f>IF(AND('Prioritized Approach Milestones'!C219="No",'Prioritized Approach Milestones'!F219=""),IF('Prioritized Approach Milestones'!B219=4,"ERROR 2","N/A"),"CORRECT")</f>
        <v>CORRECT</v>
      </c>
      <c r="AF219" s="69" t="str">
        <f>IF(AND('Prioritized Approach Milestones'!C219="No",'Prioritized Approach Milestones'!F219=""),IF('Prioritized Approach Milestones'!B219=5,"ERROR 2","N/A"),"CORRECT")</f>
        <v>CORRECT</v>
      </c>
      <c r="AG219" s="78" t="str">
        <f>IF(AND('Prioritized Approach Milestones'!C219="No",'Prioritized Approach Milestones'!F219=""),IF('Prioritized Approach Milestones'!B219=6,"ERROR 2","N/A"),"CORRECT")</f>
        <v>CORRECT</v>
      </c>
    </row>
    <row r="220" spans="1:33">
      <c r="A220" s="85">
        <f>COUNTIFS('Prioritized Approach Milestones'!B220,"1",'Prioritized Approach Milestones'!C220,"yes")</f>
        <v>0</v>
      </c>
      <c r="B220" s="90">
        <f>COUNTIFS('Prioritized Approach Milestones'!B220,"2",'Prioritized Approach Milestones'!C220,"yes")</f>
        <v>0</v>
      </c>
      <c r="C220" s="86">
        <f>COUNTIFS('Prioritized Approach Milestones'!B220,"3",'Prioritized Approach Milestones'!C220,"yes")</f>
        <v>0</v>
      </c>
      <c r="D220" s="87">
        <f>COUNTIFS('Prioritized Approach Milestones'!B220,"4",'Prioritized Approach Milestones'!C220,"yes")</f>
        <v>0</v>
      </c>
      <c r="E220" s="88">
        <f>COUNTIFS('Prioritized Approach Milestones'!B220,"5",'Prioritized Approach Milestones'!C220,"yes")</f>
        <v>0</v>
      </c>
      <c r="F220" s="89">
        <f>COUNTIFS('Prioritized Approach Milestones'!B220,"6",'Prioritized Approach Milestones'!C220,"yes")</f>
        <v>0</v>
      </c>
      <c r="G220" s="274">
        <f t="shared" si="9"/>
        <v>0</v>
      </c>
      <c r="H220" s="172">
        <f>COUNTIFS('Prioritized Approach Milestones'!B220,"1",'Prioritized Approach Milestones'!C220,"N/A")</f>
        <v>0</v>
      </c>
      <c r="I220" s="172">
        <f>COUNTIFS('Prioritized Approach Milestones'!B220,"2",'Prioritized Approach Milestones'!C220,"N/A")</f>
        <v>0</v>
      </c>
      <c r="J220" s="172">
        <f>COUNTIFS('Prioritized Approach Milestones'!B220,"3",'Prioritized Approach Milestones'!C220,"N/A")</f>
        <v>0</v>
      </c>
      <c r="K220" s="172">
        <f>COUNTIFS('Prioritized Approach Milestones'!B220,"4",'Prioritized Approach Milestones'!C220,"N/A")</f>
        <v>0</v>
      </c>
      <c r="L220" s="172">
        <f>COUNTIFS('Prioritized Approach Milestones'!B220,"5",'Prioritized Approach Milestones'!C220,"N/A")</f>
        <v>0</v>
      </c>
      <c r="M220" s="172">
        <f>COUNTIFS('Prioritized Approach Milestones'!B220,"6",'Prioritized Approach Milestones'!C220,"N/A")</f>
        <v>0</v>
      </c>
      <c r="N220" s="260">
        <f t="shared" si="10"/>
        <v>0</v>
      </c>
      <c r="O220" s="279"/>
      <c r="P220" s="75" t="str">
        <f>IF('Prioritized Approach Milestones'!$B220=1,'Prioritized Approach Milestones'!$F220,"")</f>
        <v/>
      </c>
      <c r="Q220" s="75">
        <f>IF('Prioritized Approach Milestones'!$B220=2,'Prioritized Approach Milestones'!$F220,"")</f>
        <v>0</v>
      </c>
      <c r="R220" s="75" t="str">
        <f>IF('Prioritized Approach Milestones'!$B220=3,'Prioritized Approach Milestones'!$F220,"")</f>
        <v/>
      </c>
      <c r="S220" s="75" t="str">
        <f>IF('Prioritized Approach Milestones'!$B220=4,'Prioritized Approach Milestones'!$F220,"")</f>
        <v/>
      </c>
      <c r="T220" s="75" t="str">
        <f>IF('Prioritized Approach Milestones'!$B220=5,'Prioritized Approach Milestones'!$F220,"")</f>
        <v/>
      </c>
      <c r="U220" s="76" t="str">
        <f>IF('Prioritized Approach Milestones'!$B220=6,'Prioritized Approach Milestones'!$F220,"")</f>
        <v/>
      </c>
      <c r="V220" s="77" t="str">
        <f>IF(AND('Prioritized Approach Milestones'!C220="Yes",'Prioritized Approach Milestones'!F220=""),"CORRECT",IF('Prioritized Approach Milestones'!C220="No","CORRECT",IF('Prioritized Approach Milestones'!B220=1,"ERROR 1","N/A")))</f>
        <v>N/A</v>
      </c>
      <c r="W220" s="77" t="str">
        <f>IF(AND('Prioritized Approach Milestones'!C220="Yes",'Prioritized Approach Milestones'!F220=""),"CORRECT",IF('Prioritized Approach Milestones'!C220="No","CORRECT",IF('Prioritized Approach Milestones'!B220=2,"ERROR 1","N/A")))</f>
        <v>ERROR 1</v>
      </c>
      <c r="X220" s="77" t="str">
        <f>IF(AND('Prioritized Approach Milestones'!C220="Yes",'Prioritized Approach Milestones'!F220=""),"CORRECT",IF('Prioritized Approach Milestones'!C220="No","CORRECT",IF('Prioritized Approach Milestones'!B220=3,"ERROR 1","N/A")))</f>
        <v>N/A</v>
      </c>
      <c r="Y220" s="77" t="str">
        <f>IF(AND('Prioritized Approach Milestones'!C220="Yes",'Prioritized Approach Milestones'!F220=""),"CORRECT",IF('Prioritized Approach Milestones'!C220="No","CORRECT",IF('Prioritized Approach Milestones'!B220=4,"ERROR 1","N/A")))</f>
        <v>N/A</v>
      </c>
      <c r="Z220" s="77" t="str">
        <f>IF(AND('Prioritized Approach Milestones'!C220="Yes",'Prioritized Approach Milestones'!F220=""),"CORRECT",IF('Prioritized Approach Milestones'!C220="No","CORRECT",IF('Prioritized Approach Milestones'!B220=5,"ERROR 1","N/A")))</f>
        <v>N/A</v>
      </c>
      <c r="AA220" s="77" t="str">
        <f>IF(AND('Prioritized Approach Milestones'!C220="Yes",'Prioritized Approach Milestones'!F220=""),"CORRECT",IF('Prioritized Approach Milestones'!C220="No","CORRECT",IF('Prioritized Approach Milestones'!B220=6,"ERROR 1","N/A")))</f>
        <v>N/A</v>
      </c>
      <c r="AB220" s="69" t="str">
        <f>IF(AND('Prioritized Approach Milestones'!C220="No",'Prioritized Approach Milestones'!F220=""),IF('Prioritized Approach Milestones'!B220=1,"ERROR 2","N/A"),"CORRECT")</f>
        <v>CORRECT</v>
      </c>
      <c r="AC220" s="69" t="str">
        <f>IF(AND('Prioritized Approach Milestones'!C220="No",'Prioritized Approach Milestones'!F220=""),IF('Prioritized Approach Milestones'!B220=2,"ERROR 2","N/A"),"CORRECT")</f>
        <v>CORRECT</v>
      </c>
      <c r="AD220" s="69" t="str">
        <f>IF(AND('Prioritized Approach Milestones'!C220="No",'Prioritized Approach Milestones'!F220=""),IF('Prioritized Approach Milestones'!B220=3,"ERROR 2","N/A"),"CORRECT")</f>
        <v>CORRECT</v>
      </c>
      <c r="AE220" s="69" t="str">
        <f>IF(AND('Prioritized Approach Milestones'!C220="No",'Prioritized Approach Milestones'!F220=""),IF('Prioritized Approach Milestones'!B220=4,"ERROR 2","N/A"),"CORRECT")</f>
        <v>CORRECT</v>
      </c>
      <c r="AF220" s="69" t="str">
        <f>IF(AND('Prioritized Approach Milestones'!C220="No",'Prioritized Approach Milestones'!F220=""),IF('Prioritized Approach Milestones'!B220=5,"ERROR 2","N/A"),"CORRECT")</f>
        <v>CORRECT</v>
      </c>
      <c r="AG220" s="78" t="str">
        <f>IF(AND('Prioritized Approach Milestones'!C220="No",'Prioritized Approach Milestones'!F220=""),IF('Prioritized Approach Milestones'!B220=6,"ERROR 2","N/A"),"CORRECT")</f>
        <v>CORRECT</v>
      </c>
    </row>
    <row r="221" spans="1:33">
      <c r="A221" s="85">
        <f>COUNTIFS('Prioritized Approach Milestones'!B221,"1",'Prioritized Approach Milestones'!C221,"yes")</f>
        <v>0</v>
      </c>
      <c r="B221" s="90">
        <f>COUNTIFS('Prioritized Approach Milestones'!B221,"2",'Prioritized Approach Milestones'!C221,"yes")</f>
        <v>0</v>
      </c>
      <c r="C221" s="86">
        <f>COUNTIFS('Prioritized Approach Milestones'!B221,"3",'Prioritized Approach Milestones'!C221,"yes")</f>
        <v>0</v>
      </c>
      <c r="D221" s="87">
        <f>COUNTIFS('Prioritized Approach Milestones'!B221,"4",'Prioritized Approach Milestones'!C221,"yes")</f>
        <v>0</v>
      </c>
      <c r="E221" s="88">
        <f>COUNTIFS('Prioritized Approach Milestones'!B221,"5",'Prioritized Approach Milestones'!C221,"yes")</f>
        <v>0</v>
      </c>
      <c r="F221" s="89">
        <f>COUNTIFS('Prioritized Approach Milestones'!B221,"6",'Prioritized Approach Milestones'!C221,"yes")</f>
        <v>0</v>
      </c>
      <c r="G221" s="274">
        <f t="shared" si="9"/>
        <v>0</v>
      </c>
      <c r="H221" s="172">
        <f>COUNTIFS('Prioritized Approach Milestones'!B221,"1",'Prioritized Approach Milestones'!C221,"N/A")</f>
        <v>0</v>
      </c>
      <c r="I221" s="172">
        <f>COUNTIFS('Prioritized Approach Milestones'!B221,"2",'Prioritized Approach Milestones'!C221,"N/A")</f>
        <v>0</v>
      </c>
      <c r="J221" s="172">
        <f>COUNTIFS('Prioritized Approach Milestones'!B221,"3",'Prioritized Approach Milestones'!C221,"N/A")</f>
        <v>0</v>
      </c>
      <c r="K221" s="172">
        <f>COUNTIFS('Prioritized Approach Milestones'!B221,"4",'Prioritized Approach Milestones'!C221,"N/A")</f>
        <v>0</v>
      </c>
      <c r="L221" s="172">
        <f>COUNTIFS('Prioritized Approach Milestones'!B221,"5",'Prioritized Approach Milestones'!C221,"N/A")</f>
        <v>0</v>
      </c>
      <c r="M221" s="172">
        <f>COUNTIFS('Prioritized Approach Milestones'!B221,"6",'Prioritized Approach Milestones'!C221,"N/A")</f>
        <v>0</v>
      </c>
      <c r="N221" s="260">
        <f t="shared" si="10"/>
        <v>0</v>
      </c>
      <c r="O221" s="279"/>
      <c r="P221" s="75" t="str">
        <f>IF('Prioritized Approach Milestones'!$B221=1,'Prioritized Approach Milestones'!$F221,"")</f>
        <v/>
      </c>
      <c r="Q221" s="75">
        <f>IF('Prioritized Approach Milestones'!$B221=2,'Prioritized Approach Milestones'!$F221,"")</f>
        <v>0</v>
      </c>
      <c r="R221" s="75" t="str">
        <f>IF('Prioritized Approach Milestones'!$B221=3,'Prioritized Approach Milestones'!$F221,"")</f>
        <v/>
      </c>
      <c r="S221" s="75" t="str">
        <f>IF('Prioritized Approach Milestones'!$B221=4,'Prioritized Approach Milestones'!$F221,"")</f>
        <v/>
      </c>
      <c r="T221" s="75" t="str">
        <f>IF('Prioritized Approach Milestones'!$B221=5,'Prioritized Approach Milestones'!$F221,"")</f>
        <v/>
      </c>
      <c r="U221" s="76" t="str">
        <f>IF('Prioritized Approach Milestones'!$B221=6,'Prioritized Approach Milestones'!$F221,"")</f>
        <v/>
      </c>
      <c r="V221" s="77" t="str">
        <f>IF(AND('Prioritized Approach Milestones'!C221="Yes",'Prioritized Approach Milestones'!F221=""),"CORRECT",IF('Prioritized Approach Milestones'!C221="No","CORRECT",IF('Prioritized Approach Milestones'!B221=1,"ERROR 1","N/A")))</f>
        <v>N/A</v>
      </c>
      <c r="W221" s="77" t="str">
        <f>IF(AND('Prioritized Approach Milestones'!C221="Yes",'Prioritized Approach Milestones'!F221=""),"CORRECT",IF('Prioritized Approach Milestones'!C221="No","CORRECT",IF('Prioritized Approach Milestones'!B221=2,"ERROR 1","N/A")))</f>
        <v>ERROR 1</v>
      </c>
      <c r="X221" s="77" t="str">
        <f>IF(AND('Prioritized Approach Milestones'!C221="Yes",'Prioritized Approach Milestones'!F221=""),"CORRECT",IF('Prioritized Approach Milestones'!C221="No","CORRECT",IF('Prioritized Approach Milestones'!B221=3,"ERROR 1","N/A")))</f>
        <v>N/A</v>
      </c>
      <c r="Y221" s="77" t="str">
        <f>IF(AND('Prioritized Approach Milestones'!C221="Yes",'Prioritized Approach Milestones'!F221=""),"CORRECT",IF('Prioritized Approach Milestones'!C221="No","CORRECT",IF('Prioritized Approach Milestones'!B221=4,"ERROR 1","N/A")))</f>
        <v>N/A</v>
      </c>
      <c r="Z221" s="77" t="str">
        <f>IF(AND('Prioritized Approach Milestones'!C221="Yes",'Prioritized Approach Milestones'!F221=""),"CORRECT",IF('Prioritized Approach Milestones'!C221="No","CORRECT",IF('Prioritized Approach Milestones'!B221=5,"ERROR 1","N/A")))</f>
        <v>N/A</v>
      </c>
      <c r="AA221" s="77" t="str">
        <f>IF(AND('Prioritized Approach Milestones'!C221="Yes",'Prioritized Approach Milestones'!F221=""),"CORRECT",IF('Prioritized Approach Milestones'!C221="No","CORRECT",IF('Prioritized Approach Milestones'!B221=6,"ERROR 1","N/A")))</f>
        <v>N/A</v>
      </c>
      <c r="AB221" s="69" t="str">
        <f>IF(AND('Prioritized Approach Milestones'!C221="No",'Prioritized Approach Milestones'!F221=""),IF('Prioritized Approach Milestones'!B221=1,"ERROR 2","N/A"),"CORRECT")</f>
        <v>CORRECT</v>
      </c>
      <c r="AC221" s="69" t="str">
        <f>IF(AND('Prioritized Approach Milestones'!C221="No",'Prioritized Approach Milestones'!F221=""),IF('Prioritized Approach Milestones'!B221=2,"ERROR 2","N/A"),"CORRECT")</f>
        <v>CORRECT</v>
      </c>
      <c r="AD221" s="69" t="str">
        <f>IF(AND('Prioritized Approach Milestones'!C221="No",'Prioritized Approach Milestones'!F221=""),IF('Prioritized Approach Milestones'!B221=3,"ERROR 2","N/A"),"CORRECT")</f>
        <v>CORRECT</v>
      </c>
      <c r="AE221" s="69" t="str">
        <f>IF(AND('Prioritized Approach Milestones'!C221="No",'Prioritized Approach Milestones'!F221=""),IF('Prioritized Approach Milestones'!B221=4,"ERROR 2","N/A"),"CORRECT")</f>
        <v>CORRECT</v>
      </c>
      <c r="AF221" s="69" t="str">
        <f>IF(AND('Prioritized Approach Milestones'!C221="No",'Prioritized Approach Milestones'!F221=""),IF('Prioritized Approach Milestones'!B221=5,"ERROR 2","N/A"),"CORRECT")</f>
        <v>CORRECT</v>
      </c>
      <c r="AG221" s="78" t="str">
        <f>IF(AND('Prioritized Approach Milestones'!C221="No",'Prioritized Approach Milestones'!F221=""),IF('Prioritized Approach Milestones'!B221=6,"ERROR 2","N/A"),"CORRECT")</f>
        <v>CORRECT</v>
      </c>
    </row>
    <row r="222" spans="1:33">
      <c r="A222" s="85">
        <f>COUNTIFS('Prioritized Approach Milestones'!B222,"1",'Prioritized Approach Milestones'!C222,"yes")</f>
        <v>0</v>
      </c>
      <c r="B222" s="90">
        <f>COUNTIFS('Prioritized Approach Milestones'!B222,"2",'Prioritized Approach Milestones'!C222,"yes")</f>
        <v>0</v>
      </c>
      <c r="C222" s="86">
        <f>COUNTIFS('Prioritized Approach Milestones'!B222,"3",'Prioritized Approach Milestones'!C222,"yes")</f>
        <v>0</v>
      </c>
      <c r="D222" s="87">
        <f>COUNTIFS('Prioritized Approach Milestones'!B222,"4",'Prioritized Approach Milestones'!C222,"yes")</f>
        <v>0</v>
      </c>
      <c r="E222" s="88">
        <f>COUNTIFS('Prioritized Approach Milestones'!B222,"5",'Prioritized Approach Milestones'!C222,"yes")</f>
        <v>0</v>
      </c>
      <c r="F222" s="89">
        <f>COUNTIFS('Prioritized Approach Milestones'!B222,"6",'Prioritized Approach Milestones'!C222,"yes")</f>
        <v>0</v>
      </c>
      <c r="G222" s="274">
        <f t="shared" si="9"/>
        <v>0</v>
      </c>
      <c r="H222" s="172">
        <f>COUNTIFS('Prioritized Approach Milestones'!B222,"1",'Prioritized Approach Milestones'!C222,"N/A")</f>
        <v>0</v>
      </c>
      <c r="I222" s="172">
        <f>COUNTIFS('Prioritized Approach Milestones'!B222,"2",'Prioritized Approach Milestones'!C222,"N/A")</f>
        <v>0</v>
      </c>
      <c r="J222" s="172">
        <f>COUNTIFS('Prioritized Approach Milestones'!B222,"3",'Prioritized Approach Milestones'!C222,"N/A")</f>
        <v>0</v>
      </c>
      <c r="K222" s="172">
        <f>COUNTIFS('Prioritized Approach Milestones'!B222,"4",'Prioritized Approach Milestones'!C222,"N/A")</f>
        <v>0</v>
      </c>
      <c r="L222" s="172">
        <f>COUNTIFS('Prioritized Approach Milestones'!B222,"5",'Prioritized Approach Milestones'!C222,"N/A")</f>
        <v>0</v>
      </c>
      <c r="M222" s="172">
        <f>COUNTIFS('Prioritized Approach Milestones'!B222,"6",'Prioritized Approach Milestones'!C222,"N/A")</f>
        <v>0</v>
      </c>
      <c r="N222" s="260">
        <f t="shared" si="10"/>
        <v>0</v>
      </c>
      <c r="O222" s="279"/>
      <c r="P222" s="75" t="str">
        <f>IF('Prioritized Approach Milestones'!$B222=1,'Prioritized Approach Milestones'!$F222,"")</f>
        <v/>
      </c>
      <c r="Q222" s="75" t="str">
        <f>IF('Prioritized Approach Milestones'!$B222=2,'Prioritized Approach Milestones'!$F222,"")</f>
        <v/>
      </c>
      <c r="R222" s="75" t="str">
        <f>IF('Prioritized Approach Milestones'!$B222=3,'Prioritized Approach Milestones'!$F222,"")</f>
        <v/>
      </c>
      <c r="S222" s="75">
        <f>IF('Prioritized Approach Milestones'!$B222=4,'Prioritized Approach Milestones'!$F222,"")</f>
        <v>0</v>
      </c>
      <c r="T222" s="75" t="str">
        <f>IF('Prioritized Approach Milestones'!$B222=5,'Prioritized Approach Milestones'!$F222,"")</f>
        <v/>
      </c>
      <c r="U222" s="76" t="str">
        <f>IF('Prioritized Approach Milestones'!$B222=6,'Prioritized Approach Milestones'!$F222,"")</f>
        <v/>
      </c>
      <c r="V222" s="77" t="str">
        <f>IF(AND('Prioritized Approach Milestones'!C222="Yes",'Prioritized Approach Milestones'!F222=""),"CORRECT",IF('Prioritized Approach Milestones'!C222="No","CORRECT",IF('Prioritized Approach Milestones'!B222=1,"ERROR 1","N/A")))</f>
        <v>N/A</v>
      </c>
      <c r="W222" s="77" t="str">
        <f>IF(AND('Prioritized Approach Milestones'!C222="Yes",'Prioritized Approach Milestones'!F222=""),"CORRECT",IF('Prioritized Approach Milestones'!C222="No","CORRECT",IF('Prioritized Approach Milestones'!B222=2,"ERROR 1","N/A")))</f>
        <v>N/A</v>
      </c>
      <c r="X222" s="77" t="str">
        <f>IF(AND('Prioritized Approach Milestones'!C222="Yes",'Prioritized Approach Milestones'!F222=""),"CORRECT",IF('Prioritized Approach Milestones'!C222="No","CORRECT",IF('Prioritized Approach Milestones'!B222=3,"ERROR 1","N/A")))</f>
        <v>N/A</v>
      </c>
      <c r="Y222" s="77" t="str">
        <f>IF(AND('Prioritized Approach Milestones'!C222="Yes",'Prioritized Approach Milestones'!F222=""),"CORRECT",IF('Prioritized Approach Milestones'!C222="No","CORRECT",IF('Prioritized Approach Milestones'!B222=4,"ERROR 1","N/A")))</f>
        <v>ERROR 1</v>
      </c>
      <c r="Z222" s="77" t="str">
        <f>IF(AND('Prioritized Approach Milestones'!C222="Yes",'Prioritized Approach Milestones'!F222=""),"CORRECT",IF('Prioritized Approach Milestones'!C222="No","CORRECT",IF('Prioritized Approach Milestones'!B222=5,"ERROR 1","N/A")))</f>
        <v>N/A</v>
      </c>
      <c r="AA222" s="77" t="str">
        <f>IF(AND('Prioritized Approach Milestones'!C222="Yes",'Prioritized Approach Milestones'!F222=""),"CORRECT",IF('Prioritized Approach Milestones'!C222="No","CORRECT",IF('Prioritized Approach Milestones'!B222=6,"ERROR 1","N/A")))</f>
        <v>N/A</v>
      </c>
      <c r="AB222" s="69" t="str">
        <f>IF(AND('Prioritized Approach Milestones'!C222="No",'Prioritized Approach Milestones'!F222=""),IF('Prioritized Approach Milestones'!B222=1,"ERROR 2","N/A"),"CORRECT")</f>
        <v>CORRECT</v>
      </c>
      <c r="AC222" s="69" t="str">
        <f>IF(AND('Prioritized Approach Milestones'!C222="No",'Prioritized Approach Milestones'!F222=""),IF('Prioritized Approach Milestones'!B222=2,"ERROR 2","N/A"),"CORRECT")</f>
        <v>CORRECT</v>
      </c>
      <c r="AD222" s="69" t="str">
        <f>IF(AND('Prioritized Approach Milestones'!C222="No",'Prioritized Approach Milestones'!F222=""),IF('Prioritized Approach Milestones'!B222=3,"ERROR 2","N/A"),"CORRECT")</f>
        <v>CORRECT</v>
      </c>
      <c r="AE222" s="69" t="str">
        <f>IF(AND('Prioritized Approach Milestones'!C222="No",'Prioritized Approach Milestones'!F222=""),IF('Prioritized Approach Milestones'!B222=4,"ERROR 2","N/A"),"CORRECT")</f>
        <v>CORRECT</v>
      </c>
      <c r="AF222" s="69" t="str">
        <f>IF(AND('Prioritized Approach Milestones'!C222="No",'Prioritized Approach Milestones'!F222=""),IF('Prioritized Approach Milestones'!B222=5,"ERROR 2","N/A"),"CORRECT")</f>
        <v>CORRECT</v>
      </c>
      <c r="AG222" s="78" t="str">
        <f>IF(AND('Prioritized Approach Milestones'!C222="No",'Prioritized Approach Milestones'!F222=""),IF('Prioritized Approach Milestones'!B222=6,"ERROR 2","N/A"),"CORRECT")</f>
        <v>CORRECT</v>
      </c>
    </row>
    <row r="223" spans="1:33">
      <c r="A223" s="85">
        <f>COUNTIFS('Prioritized Approach Milestones'!B223,"1",'Prioritized Approach Milestones'!C223,"yes")</f>
        <v>0</v>
      </c>
      <c r="B223" s="90">
        <f>COUNTIFS('Prioritized Approach Milestones'!B223,"2",'Prioritized Approach Milestones'!C223,"yes")</f>
        <v>0</v>
      </c>
      <c r="C223" s="86">
        <f>COUNTIFS('Prioritized Approach Milestones'!B223,"3",'Prioritized Approach Milestones'!C223,"yes")</f>
        <v>0</v>
      </c>
      <c r="D223" s="87">
        <f>COUNTIFS('Prioritized Approach Milestones'!B223,"4",'Prioritized Approach Milestones'!C223,"yes")</f>
        <v>0</v>
      </c>
      <c r="E223" s="88">
        <f>COUNTIFS('Prioritized Approach Milestones'!B223,"5",'Prioritized Approach Milestones'!C223,"yes")</f>
        <v>0</v>
      </c>
      <c r="F223" s="89">
        <f>COUNTIFS('Prioritized Approach Milestones'!B223,"6",'Prioritized Approach Milestones'!C223,"yes")</f>
        <v>0</v>
      </c>
      <c r="G223" s="274">
        <f t="shared" si="9"/>
        <v>0</v>
      </c>
      <c r="H223" s="172">
        <f>COUNTIFS('Prioritized Approach Milestones'!B223,"1",'Prioritized Approach Milestones'!C223,"N/A")</f>
        <v>0</v>
      </c>
      <c r="I223" s="172">
        <f>COUNTIFS('Prioritized Approach Milestones'!B223,"2",'Prioritized Approach Milestones'!C223,"N/A")</f>
        <v>0</v>
      </c>
      <c r="J223" s="172">
        <f>COUNTIFS('Prioritized Approach Milestones'!B223,"3",'Prioritized Approach Milestones'!C223,"N/A")</f>
        <v>0</v>
      </c>
      <c r="K223" s="172">
        <f>COUNTIFS('Prioritized Approach Milestones'!B223,"4",'Prioritized Approach Milestones'!C223,"N/A")</f>
        <v>0</v>
      </c>
      <c r="L223" s="172">
        <f>COUNTIFS('Prioritized Approach Milestones'!B223,"5",'Prioritized Approach Milestones'!C223,"N/A")</f>
        <v>0</v>
      </c>
      <c r="M223" s="172">
        <f>COUNTIFS('Prioritized Approach Milestones'!B223,"6",'Prioritized Approach Milestones'!C223,"N/A")</f>
        <v>0</v>
      </c>
      <c r="N223" s="260">
        <f t="shared" si="10"/>
        <v>0</v>
      </c>
      <c r="O223" s="279"/>
      <c r="P223" s="75" t="str">
        <f>IF('Prioritized Approach Milestones'!$B223=1,'Prioritized Approach Milestones'!$F223,"")</f>
        <v/>
      </c>
      <c r="Q223" s="75" t="str">
        <f>IF('Prioritized Approach Milestones'!$B223=2,'Prioritized Approach Milestones'!$F223,"")</f>
        <v/>
      </c>
      <c r="R223" s="75" t="str">
        <f>IF('Prioritized Approach Milestones'!$B223=3,'Prioritized Approach Milestones'!$F223,"")</f>
        <v/>
      </c>
      <c r="S223" s="75">
        <f>IF('Prioritized Approach Milestones'!$B223=4,'Prioritized Approach Milestones'!$F223,"")</f>
        <v>0</v>
      </c>
      <c r="T223" s="75" t="str">
        <f>IF('Prioritized Approach Milestones'!$B223=5,'Prioritized Approach Milestones'!$F223,"")</f>
        <v/>
      </c>
      <c r="U223" s="76" t="str">
        <f>IF('Prioritized Approach Milestones'!$B223=6,'Prioritized Approach Milestones'!$F223,"")</f>
        <v/>
      </c>
      <c r="V223" s="77" t="str">
        <f>IF(AND('Prioritized Approach Milestones'!C223="Yes",'Prioritized Approach Milestones'!F223=""),"CORRECT",IF('Prioritized Approach Milestones'!C223="No","CORRECT",IF('Prioritized Approach Milestones'!B223=1,"ERROR 1","N/A")))</f>
        <v>N/A</v>
      </c>
      <c r="W223" s="77" t="str">
        <f>IF(AND('Prioritized Approach Milestones'!C223="Yes",'Prioritized Approach Milestones'!F223=""),"CORRECT",IF('Prioritized Approach Milestones'!C223="No","CORRECT",IF('Prioritized Approach Milestones'!B223=2,"ERROR 1","N/A")))</f>
        <v>N/A</v>
      </c>
      <c r="X223" s="77" t="str">
        <f>IF(AND('Prioritized Approach Milestones'!C223="Yes",'Prioritized Approach Milestones'!F223=""),"CORRECT",IF('Prioritized Approach Milestones'!C223="No","CORRECT",IF('Prioritized Approach Milestones'!B223=3,"ERROR 1","N/A")))</f>
        <v>N/A</v>
      </c>
      <c r="Y223" s="77" t="str">
        <f>IF(AND('Prioritized Approach Milestones'!C223="Yes",'Prioritized Approach Milestones'!F223=""),"CORRECT",IF('Prioritized Approach Milestones'!C223="No","CORRECT",IF('Prioritized Approach Milestones'!B223=4,"ERROR 1","N/A")))</f>
        <v>ERROR 1</v>
      </c>
      <c r="Z223" s="77" t="str">
        <f>IF(AND('Prioritized Approach Milestones'!C223="Yes",'Prioritized Approach Milestones'!F223=""),"CORRECT",IF('Prioritized Approach Milestones'!C223="No","CORRECT",IF('Prioritized Approach Milestones'!B223=5,"ERROR 1","N/A")))</f>
        <v>N/A</v>
      </c>
      <c r="AA223" s="77" t="str">
        <f>IF(AND('Prioritized Approach Milestones'!C223="Yes",'Prioritized Approach Milestones'!F223=""),"CORRECT",IF('Prioritized Approach Milestones'!C223="No","CORRECT",IF('Prioritized Approach Milestones'!B223=6,"ERROR 1","N/A")))</f>
        <v>N/A</v>
      </c>
      <c r="AB223" s="69" t="str">
        <f>IF(AND('Prioritized Approach Milestones'!C223="No",'Prioritized Approach Milestones'!F223=""),IF('Prioritized Approach Milestones'!B223=1,"ERROR 2","N/A"),"CORRECT")</f>
        <v>CORRECT</v>
      </c>
      <c r="AC223" s="69" t="str">
        <f>IF(AND('Prioritized Approach Milestones'!C223="No",'Prioritized Approach Milestones'!F223=""),IF('Prioritized Approach Milestones'!B223=2,"ERROR 2","N/A"),"CORRECT")</f>
        <v>CORRECT</v>
      </c>
      <c r="AD223" s="69" t="str">
        <f>IF(AND('Prioritized Approach Milestones'!C223="No",'Prioritized Approach Milestones'!F223=""),IF('Prioritized Approach Milestones'!B223=3,"ERROR 2","N/A"),"CORRECT")</f>
        <v>CORRECT</v>
      </c>
      <c r="AE223" s="69" t="str">
        <f>IF(AND('Prioritized Approach Milestones'!C223="No",'Prioritized Approach Milestones'!F223=""),IF('Prioritized Approach Milestones'!B223=4,"ERROR 2","N/A"),"CORRECT")</f>
        <v>CORRECT</v>
      </c>
      <c r="AF223" s="69" t="str">
        <f>IF(AND('Prioritized Approach Milestones'!C223="No",'Prioritized Approach Milestones'!F223=""),IF('Prioritized Approach Milestones'!B223=5,"ERROR 2","N/A"),"CORRECT")</f>
        <v>CORRECT</v>
      </c>
      <c r="AG223" s="78" t="str">
        <f>IF(AND('Prioritized Approach Milestones'!C223="No",'Prioritized Approach Milestones'!F223=""),IF('Prioritized Approach Milestones'!B223=6,"ERROR 2","N/A"),"CORRECT")</f>
        <v>CORRECT</v>
      </c>
    </row>
    <row r="224" spans="1:33">
      <c r="A224" s="85">
        <f>COUNTIFS('Prioritized Approach Milestones'!B224,"1",'Prioritized Approach Milestones'!C224,"yes")</f>
        <v>0</v>
      </c>
      <c r="B224" s="90">
        <f>COUNTIFS('Prioritized Approach Milestones'!B224,"2",'Prioritized Approach Milestones'!C224,"yes")</f>
        <v>0</v>
      </c>
      <c r="C224" s="86">
        <f>COUNTIFS('Prioritized Approach Milestones'!B224,"3",'Prioritized Approach Milestones'!C224,"yes")</f>
        <v>0</v>
      </c>
      <c r="D224" s="87">
        <f>COUNTIFS('Prioritized Approach Milestones'!B224,"4",'Prioritized Approach Milestones'!C224,"yes")</f>
        <v>0</v>
      </c>
      <c r="E224" s="88">
        <f>COUNTIFS('Prioritized Approach Milestones'!B224,"5",'Prioritized Approach Milestones'!C224,"yes")</f>
        <v>0</v>
      </c>
      <c r="F224" s="89">
        <f>COUNTIFS('Prioritized Approach Milestones'!B224,"6",'Prioritized Approach Milestones'!C224,"yes")</f>
        <v>0</v>
      </c>
      <c r="G224" s="274">
        <f t="shared" si="9"/>
        <v>0</v>
      </c>
      <c r="H224" s="172">
        <f>COUNTIFS('Prioritized Approach Milestones'!B224,"1",'Prioritized Approach Milestones'!C224,"N/A")</f>
        <v>0</v>
      </c>
      <c r="I224" s="172">
        <f>COUNTIFS('Prioritized Approach Milestones'!B224,"2",'Prioritized Approach Milestones'!C224,"N/A")</f>
        <v>0</v>
      </c>
      <c r="J224" s="172">
        <f>COUNTIFS('Prioritized Approach Milestones'!B224,"3",'Prioritized Approach Milestones'!C224,"N/A")</f>
        <v>0</v>
      </c>
      <c r="K224" s="172">
        <f>COUNTIFS('Prioritized Approach Milestones'!B224,"4",'Prioritized Approach Milestones'!C224,"N/A")</f>
        <v>0</v>
      </c>
      <c r="L224" s="172">
        <f>COUNTIFS('Prioritized Approach Milestones'!B224,"5",'Prioritized Approach Milestones'!C224,"N/A")</f>
        <v>0</v>
      </c>
      <c r="M224" s="172">
        <f>COUNTIFS('Prioritized Approach Milestones'!B224,"6",'Prioritized Approach Milestones'!C224,"N/A")</f>
        <v>0</v>
      </c>
      <c r="N224" s="260">
        <f t="shared" si="10"/>
        <v>0</v>
      </c>
      <c r="O224" s="279"/>
      <c r="P224" s="75" t="str">
        <f>IF('Prioritized Approach Milestones'!$B224=1,'Prioritized Approach Milestones'!$F224,"")</f>
        <v/>
      </c>
      <c r="Q224" s="75" t="str">
        <f>IF('Prioritized Approach Milestones'!$B224=2,'Prioritized Approach Milestones'!$F224,"")</f>
        <v/>
      </c>
      <c r="R224" s="75" t="str">
        <f>IF('Prioritized Approach Milestones'!$B224=3,'Prioritized Approach Milestones'!$F224,"")</f>
        <v/>
      </c>
      <c r="S224" s="75">
        <f>IF('Prioritized Approach Milestones'!$B224=4,'Prioritized Approach Milestones'!$F224,"")</f>
        <v>0</v>
      </c>
      <c r="T224" s="75" t="str">
        <f>IF('Prioritized Approach Milestones'!$B224=5,'Prioritized Approach Milestones'!$F224,"")</f>
        <v/>
      </c>
      <c r="U224" s="76" t="str">
        <f>IF('Prioritized Approach Milestones'!$B224=6,'Prioritized Approach Milestones'!$F224,"")</f>
        <v/>
      </c>
      <c r="V224" s="77" t="str">
        <f>IF(AND('Prioritized Approach Milestones'!C224="Yes",'Prioritized Approach Milestones'!F224=""),"CORRECT",IF('Prioritized Approach Milestones'!C224="No","CORRECT",IF('Prioritized Approach Milestones'!B224=1,"ERROR 1","N/A")))</f>
        <v>N/A</v>
      </c>
      <c r="W224" s="77" t="str">
        <f>IF(AND('Prioritized Approach Milestones'!C224="Yes",'Prioritized Approach Milestones'!F224=""),"CORRECT",IF('Prioritized Approach Milestones'!C224="No","CORRECT",IF('Prioritized Approach Milestones'!B224=2,"ERROR 1","N/A")))</f>
        <v>N/A</v>
      </c>
      <c r="X224" s="77" t="str">
        <f>IF(AND('Prioritized Approach Milestones'!C224="Yes",'Prioritized Approach Milestones'!F224=""),"CORRECT",IF('Prioritized Approach Milestones'!C224="No","CORRECT",IF('Prioritized Approach Milestones'!B224=3,"ERROR 1","N/A")))</f>
        <v>N/A</v>
      </c>
      <c r="Y224" s="77" t="str">
        <f>IF(AND('Prioritized Approach Milestones'!C224="Yes",'Prioritized Approach Milestones'!F224=""),"CORRECT",IF('Prioritized Approach Milestones'!C224="No","CORRECT",IF('Prioritized Approach Milestones'!B224=4,"ERROR 1","N/A")))</f>
        <v>ERROR 1</v>
      </c>
      <c r="Z224" s="77" t="str">
        <f>IF(AND('Prioritized Approach Milestones'!C224="Yes",'Prioritized Approach Milestones'!F224=""),"CORRECT",IF('Prioritized Approach Milestones'!C224="No","CORRECT",IF('Prioritized Approach Milestones'!B224=5,"ERROR 1","N/A")))</f>
        <v>N/A</v>
      </c>
      <c r="AA224" s="77" t="str">
        <f>IF(AND('Prioritized Approach Milestones'!C224="Yes",'Prioritized Approach Milestones'!F224=""),"CORRECT",IF('Prioritized Approach Milestones'!C224="No","CORRECT",IF('Prioritized Approach Milestones'!B224=6,"ERROR 1","N/A")))</f>
        <v>N/A</v>
      </c>
      <c r="AB224" s="69" t="str">
        <f>IF(AND('Prioritized Approach Milestones'!C224="No",'Prioritized Approach Milestones'!F224=""),IF('Prioritized Approach Milestones'!B224=1,"ERROR 2","N/A"),"CORRECT")</f>
        <v>CORRECT</v>
      </c>
      <c r="AC224" s="69" t="str">
        <f>IF(AND('Prioritized Approach Milestones'!C224="No",'Prioritized Approach Milestones'!F224=""),IF('Prioritized Approach Milestones'!B224=2,"ERROR 2","N/A"),"CORRECT")</f>
        <v>CORRECT</v>
      </c>
      <c r="AD224" s="69" t="str">
        <f>IF(AND('Prioritized Approach Milestones'!C224="No",'Prioritized Approach Milestones'!F224=""),IF('Prioritized Approach Milestones'!B224=3,"ERROR 2","N/A"),"CORRECT")</f>
        <v>CORRECT</v>
      </c>
      <c r="AE224" s="69" t="str">
        <f>IF(AND('Prioritized Approach Milestones'!C224="No",'Prioritized Approach Milestones'!F224=""),IF('Prioritized Approach Milestones'!B224=4,"ERROR 2","N/A"),"CORRECT")</f>
        <v>CORRECT</v>
      </c>
      <c r="AF224" s="69" t="str">
        <f>IF(AND('Prioritized Approach Milestones'!C224="No",'Prioritized Approach Milestones'!F224=""),IF('Prioritized Approach Milestones'!B224=5,"ERROR 2","N/A"),"CORRECT")</f>
        <v>CORRECT</v>
      </c>
      <c r="AG224" s="78" t="str">
        <f>IF(AND('Prioritized Approach Milestones'!C224="No",'Prioritized Approach Milestones'!F224=""),IF('Prioritized Approach Milestones'!B224=6,"ERROR 2","N/A"),"CORRECT")</f>
        <v>CORRECT</v>
      </c>
    </row>
    <row r="225" spans="1:33">
      <c r="A225" s="85">
        <f>COUNTIFS('Prioritized Approach Milestones'!B225,"1",'Prioritized Approach Milestones'!C225,"yes")</f>
        <v>0</v>
      </c>
      <c r="B225" s="90">
        <f>COUNTIFS('Prioritized Approach Milestones'!B225,"2",'Prioritized Approach Milestones'!C225,"yes")</f>
        <v>0</v>
      </c>
      <c r="C225" s="86">
        <f>COUNTIFS('Prioritized Approach Milestones'!B225,"3",'Prioritized Approach Milestones'!C225,"yes")</f>
        <v>0</v>
      </c>
      <c r="D225" s="87">
        <f>COUNTIFS('Prioritized Approach Milestones'!B225,"4",'Prioritized Approach Milestones'!C225,"yes")</f>
        <v>0</v>
      </c>
      <c r="E225" s="88">
        <f>COUNTIFS('Prioritized Approach Milestones'!B225,"5",'Prioritized Approach Milestones'!C225,"yes")</f>
        <v>0</v>
      </c>
      <c r="F225" s="89">
        <f>COUNTIFS('Prioritized Approach Milestones'!B225,"6",'Prioritized Approach Milestones'!C225,"yes")</f>
        <v>0</v>
      </c>
      <c r="G225" s="274">
        <f t="shared" si="9"/>
        <v>0</v>
      </c>
      <c r="H225" s="172">
        <f>COUNTIFS('Prioritized Approach Milestones'!B225,"1",'Prioritized Approach Milestones'!C225,"N/A")</f>
        <v>0</v>
      </c>
      <c r="I225" s="172">
        <f>COUNTIFS('Prioritized Approach Milestones'!B225,"2",'Prioritized Approach Milestones'!C225,"N/A")</f>
        <v>0</v>
      </c>
      <c r="J225" s="172">
        <f>COUNTIFS('Prioritized Approach Milestones'!B225,"3",'Prioritized Approach Milestones'!C225,"N/A")</f>
        <v>0</v>
      </c>
      <c r="K225" s="172">
        <f>COUNTIFS('Prioritized Approach Milestones'!B225,"4",'Prioritized Approach Milestones'!C225,"N/A")</f>
        <v>0</v>
      </c>
      <c r="L225" s="172">
        <f>COUNTIFS('Prioritized Approach Milestones'!B225,"5",'Prioritized Approach Milestones'!C225,"N/A")</f>
        <v>0</v>
      </c>
      <c r="M225" s="172">
        <f>COUNTIFS('Prioritized Approach Milestones'!B225,"6",'Prioritized Approach Milestones'!C225,"N/A")</f>
        <v>0</v>
      </c>
      <c r="N225" s="260">
        <f t="shared" si="10"/>
        <v>0</v>
      </c>
      <c r="O225" s="279"/>
      <c r="P225" s="75" t="str">
        <f>IF('Prioritized Approach Milestones'!$B225=1,'Prioritized Approach Milestones'!$F225,"")</f>
        <v/>
      </c>
      <c r="Q225" s="75" t="str">
        <f>IF('Prioritized Approach Milestones'!$B225=2,'Prioritized Approach Milestones'!$F225,"")</f>
        <v/>
      </c>
      <c r="R225" s="75" t="str">
        <f>IF('Prioritized Approach Milestones'!$B225=3,'Prioritized Approach Milestones'!$F225,"")</f>
        <v/>
      </c>
      <c r="S225" s="75" t="str">
        <f>IF('Prioritized Approach Milestones'!$B225=4,'Prioritized Approach Milestones'!$F225,"")</f>
        <v/>
      </c>
      <c r="T225" s="75" t="str">
        <f>IF('Prioritized Approach Milestones'!$B225=5,'Prioritized Approach Milestones'!$F225,"")</f>
        <v/>
      </c>
      <c r="U225" s="76" t="str">
        <f>IF('Prioritized Approach Milestones'!$B225=6,'Prioritized Approach Milestones'!$F225,"")</f>
        <v/>
      </c>
      <c r="V225" s="77" t="str">
        <f>IF(AND('Prioritized Approach Milestones'!C225="Yes",'Prioritized Approach Milestones'!F225=""),"CORRECT",IF('Prioritized Approach Milestones'!C225="No","CORRECT",IF('Prioritized Approach Milestones'!B225=1,"ERROR 1","N/A")))</f>
        <v>N/A</v>
      </c>
      <c r="W225" s="77" t="str">
        <f>IF(AND('Prioritized Approach Milestones'!C225="Yes",'Prioritized Approach Milestones'!F225=""),"CORRECT",IF('Prioritized Approach Milestones'!C225="No","CORRECT",IF('Prioritized Approach Milestones'!B225=2,"ERROR 1","N/A")))</f>
        <v>N/A</v>
      </c>
      <c r="X225" s="77" t="str">
        <f>IF(AND('Prioritized Approach Milestones'!C225="Yes",'Prioritized Approach Milestones'!F225=""),"CORRECT",IF('Prioritized Approach Milestones'!C225="No","CORRECT",IF('Prioritized Approach Milestones'!B225=3,"ERROR 1","N/A")))</f>
        <v>N/A</v>
      </c>
      <c r="Y225" s="77" t="str">
        <f>IF(AND('Prioritized Approach Milestones'!C225="Yes",'Prioritized Approach Milestones'!F225=""),"CORRECT",IF('Prioritized Approach Milestones'!C225="No","CORRECT",IF('Prioritized Approach Milestones'!B225=4,"ERROR 1","N/A")))</f>
        <v>N/A</v>
      </c>
      <c r="Z225" s="77" t="str">
        <f>IF(AND('Prioritized Approach Milestones'!C225="Yes",'Prioritized Approach Milestones'!F225=""),"CORRECT",IF('Prioritized Approach Milestones'!C225="No","CORRECT",IF('Prioritized Approach Milestones'!B225=5,"ERROR 1","N/A")))</f>
        <v>N/A</v>
      </c>
      <c r="AA225" s="77" t="str">
        <f>IF(AND('Prioritized Approach Milestones'!C225="Yes",'Prioritized Approach Milestones'!F225=""),"CORRECT",IF('Prioritized Approach Milestones'!C225="No","CORRECT",IF('Prioritized Approach Milestones'!B225=6,"ERROR 1","N/A")))</f>
        <v>N/A</v>
      </c>
      <c r="AB225" s="69" t="str">
        <f>IF(AND('Prioritized Approach Milestones'!C225="No",'Prioritized Approach Milestones'!F225=""),IF('Prioritized Approach Milestones'!B225=1,"ERROR 2","N/A"),"CORRECT")</f>
        <v>CORRECT</v>
      </c>
      <c r="AC225" s="69" t="str">
        <f>IF(AND('Prioritized Approach Milestones'!C225="No",'Prioritized Approach Milestones'!F225=""),IF('Prioritized Approach Milestones'!B225=2,"ERROR 2","N/A"),"CORRECT")</f>
        <v>CORRECT</v>
      </c>
      <c r="AD225" s="69" t="str">
        <f>IF(AND('Prioritized Approach Milestones'!C225="No",'Prioritized Approach Milestones'!F225=""),IF('Prioritized Approach Milestones'!B225=3,"ERROR 2","N/A"),"CORRECT")</f>
        <v>CORRECT</v>
      </c>
      <c r="AE225" s="69" t="str">
        <f>IF(AND('Prioritized Approach Milestones'!C225="No",'Prioritized Approach Milestones'!F225=""),IF('Prioritized Approach Milestones'!B225=4,"ERROR 2","N/A"),"CORRECT")</f>
        <v>CORRECT</v>
      </c>
      <c r="AF225" s="69" t="str">
        <f>IF(AND('Prioritized Approach Milestones'!C225="No",'Prioritized Approach Milestones'!F225=""),IF('Prioritized Approach Milestones'!B225=5,"ERROR 2","N/A"),"CORRECT")</f>
        <v>CORRECT</v>
      </c>
      <c r="AG225" s="78" t="str">
        <f>IF(AND('Prioritized Approach Milestones'!C225="No",'Prioritized Approach Milestones'!F225=""),IF('Prioritized Approach Milestones'!B225=6,"ERROR 2","N/A"),"CORRECT")</f>
        <v>CORRECT</v>
      </c>
    </row>
    <row r="226" spans="1:33">
      <c r="A226" s="85">
        <f>COUNTIFS('Prioritized Approach Milestones'!B226,"1",'Prioritized Approach Milestones'!C226,"yes")</f>
        <v>0</v>
      </c>
      <c r="B226" s="90">
        <f>COUNTIFS('Prioritized Approach Milestones'!B226,"2",'Prioritized Approach Milestones'!C226,"yes")</f>
        <v>0</v>
      </c>
      <c r="C226" s="86">
        <f>COUNTIFS('Prioritized Approach Milestones'!B226,"3",'Prioritized Approach Milestones'!C226,"yes")</f>
        <v>0</v>
      </c>
      <c r="D226" s="87">
        <f>COUNTIFS('Prioritized Approach Milestones'!B226,"4",'Prioritized Approach Milestones'!C226,"yes")</f>
        <v>0</v>
      </c>
      <c r="E226" s="88">
        <f>COUNTIFS('Prioritized Approach Milestones'!B226,"5",'Prioritized Approach Milestones'!C226,"yes")</f>
        <v>0</v>
      </c>
      <c r="F226" s="89">
        <f>COUNTIFS('Prioritized Approach Milestones'!B226,"6",'Prioritized Approach Milestones'!C226,"yes")</f>
        <v>0</v>
      </c>
      <c r="G226" s="274">
        <f t="shared" si="9"/>
        <v>0</v>
      </c>
      <c r="H226" s="172">
        <f>COUNTIFS('Prioritized Approach Milestones'!B226,"1",'Prioritized Approach Milestones'!C226,"N/A")</f>
        <v>0</v>
      </c>
      <c r="I226" s="172">
        <f>COUNTIFS('Prioritized Approach Milestones'!B226,"2",'Prioritized Approach Milestones'!C226,"N/A")</f>
        <v>0</v>
      </c>
      <c r="J226" s="172">
        <f>COUNTIFS('Prioritized Approach Milestones'!B226,"3",'Prioritized Approach Milestones'!C226,"N/A")</f>
        <v>0</v>
      </c>
      <c r="K226" s="172">
        <f>COUNTIFS('Prioritized Approach Milestones'!B226,"4",'Prioritized Approach Milestones'!C226,"N/A")</f>
        <v>0</v>
      </c>
      <c r="L226" s="172">
        <f>COUNTIFS('Prioritized Approach Milestones'!B226,"5",'Prioritized Approach Milestones'!C226,"N/A")</f>
        <v>0</v>
      </c>
      <c r="M226" s="172">
        <f>COUNTIFS('Prioritized Approach Milestones'!B226,"6",'Prioritized Approach Milestones'!C226,"N/A")</f>
        <v>0</v>
      </c>
      <c r="N226" s="260">
        <f t="shared" si="10"/>
        <v>0</v>
      </c>
      <c r="O226" s="279"/>
      <c r="P226" s="75" t="str">
        <f>IF('Prioritized Approach Milestones'!$B226=1,'Prioritized Approach Milestones'!$F226,"")</f>
        <v/>
      </c>
      <c r="Q226" s="75" t="str">
        <f>IF('Prioritized Approach Milestones'!$B226=2,'Prioritized Approach Milestones'!$F226,"")</f>
        <v/>
      </c>
      <c r="R226" s="75" t="str">
        <f>IF('Prioritized Approach Milestones'!$B226=3,'Prioritized Approach Milestones'!$F226,"")</f>
        <v/>
      </c>
      <c r="S226" s="75" t="str">
        <f>IF('Prioritized Approach Milestones'!$B226=4,'Prioritized Approach Milestones'!$F226,"")</f>
        <v/>
      </c>
      <c r="T226" s="75" t="str">
        <f>IF('Prioritized Approach Milestones'!$B226=5,'Prioritized Approach Milestones'!$F226,"")</f>
        <v/>
      </c>
      <c r="U226" s="76">
        <f>IF('Prioritized Approach Milestones'!$B226=6,'Prioritized Approach Milestones'!$F226,"")</f>
        <v>0</v>
      </c>
      <c r="V226" s="77" t="str">
        <f>IF(AND('Prioritized Approach Milestones'!C226="Yes",'Prioritized Approach Milestones'!F226=""),"CORRECT",IF('Prioritized Approach Milestones'!C226="No","CORRECT",IF('Prioritized Approach Milestones'!B226=1,"ERROR 1","N/A")))</f>
        <v>N/A</v>
      </c>
      <c r="W226" s="77" t="str">
        <f>IF(AND('Prioritized Approach Milestones'!C226="Yes",'Prioritized Approach Milestones'!F226=""),"CORRECT",IF('Prioritized Approach Milestones'!C226="No","CORRECT",IF('Prioritized Approach Milestones'!B226=2,"ERROR 1","N/A")))</f>
        <v>N/A</v>
      </c>
      <c r="X226" s="77" t="str">
        <f>IF(AND('Prioritized Approach Milestones'!C226="Yes",'Prioritized Approach Milestones'!F226=""),"CORRECT",IF('Prioritized Approach Milestones'!C226="No","CORRECT",IF('Prioritized Approach Milestones'!B226=3,"ERROR 1","N/A")))</f>
        <v>N/A</v>
      </c>
      <c r="Y226" s="77" t="str">
        <f>IF(AND('Prioritized Approach Milestones'!C226="Yes",'Prioritized Approach Milestones'!F226=""),"CORRECT",IF('Prioritized Approach Milestones'!C226="No","CORRECT",IF('Prioritized Approach Milestones'!B226=4,"ERROR 1","N/A")))</f>
        <v>N/A</v>
      </c>
      <c r="Z226" s="77" t="str">
        <f>IF(AND('Prioritized Approach Milestones'!C226="Yes",'Prioritized Approach Milestones'!F226=""),"CORRECT",IF('Prioritized Approach Milestones'!C226="No","CORRECT",IF('Prioritized Approach Milestones'!B226=5,"ERROR 1","N/A")))</f>
        <v>N/A</v>
      </c>
      <c r="AA226" s="77" t="str">
        <f>IF(AND('Prioritized Approach Milestones'!C226="Yes",'Prioritized Approach Milestones'!F226=""),"CORRECT",IF('Prioritized Approach Milestones'!C226="No","CORRECT",IF('Prioritized Approach Milestones'!B226=6,"ERROR 1","N/A")))</f>
        <v>ERROR 1</v>
      </c>
      <c r="AB226" s="69" t="str">
        <f>IF(AND('Prioritized Approach Milestones'!C226="No",'Prioritized Approach Milestones'!F226=""),IF('Prioritized Approach Milestones'!B226=1,"ERROR 2","N/A"),"CORRECT")</f>
        <v>CORRECT</v>
      </c>
      <c r="AC226" s="69" t="str">
        <f>IF(AND('Prioritized Approach Milestones'!C226="No",'Prioritized Approach Milestones'!F226=""),IF('Prioritized Approach Milestones'!B226=2,"ERROR 2","N/A"),"CORRECT")</f>
        <v>CORRECT</v>
      </c>
      <c r="AD226" s="69" t="str">
        <f>IF(AND('Prioritized Approach Milestones'!C226="No",'Prioritized Approach Milestones'!F226=""),IF('Prioritized Approach Milestones'!B226=3,"ERROR 2","N/A"),"CORRECT")</f>
        <v>CORRECT</v>
      </c>
      <c r="AE226" s="69" t="str">
        <f>IF(AND('Prioritized Approach Milestones'!C226="No",'Prioritized Approach Milestones'!F226=""),IF('Prioritized Approach Milestones'!B226=4,"ERROR 2","N/A"),"CORRECT")</f>
        <v>CORRECT</v>
      </c>
      <c r="AF226" s="69" t="str">
        <f>IF(AND('Prioritized Approach Milestones'!C226="No",'Prioritized Approach Milestones'!F226=""),IF('Prioritized Approach Milestones'!B226=5,"ERROR 2","N/A"),"CORRECT")</f>
        <v>CORRECT</v>
      </c>
      <c r="AG226" s="78" t="str">
        <f>IF(AND('Prioritized Approach Milestones'!C226="No",'Prioritized Approach Milestones'!F226=""),IF('Prioritized Approach Milestones'!B226=6,"ERROR 2","N/A"),"CORRECT")</f>
        <v>CORRECT</v>
      </c>
    </row>
    <row r="227" spans="1:33">
      <c r="A227" s="85">
        <f>COUNTIFS('Prioritized Approach Milestones'!B227,"1",'Prioritized Approach Milestones'!C227,"yes")</f>
        <v>0</v>
      </c>
      <c r="B227" s="90">
        <f>COUNTIFS('Prioritized Approach Milestones'!B227,"2",'Prioritized Approach Milestones'!C227,"yes")</f>
        <v>0</v>
      </c>
      <c r="C227" s="86">
        <f>COUNTIFS('Prioritized Approach Milestones'!B227,"3",'Prioritized Approach Milestones'!C227,"yes")</f>
        <v>0</v>
      </c>
      <c r="D227" s="87">
        <f>COUNTIFS('Prioritized Approach Milestones'!B227,"4",'Prioritized Approach Milestones'!C227,"yes")</f>
        <v>0</v>
      </c>
      <c r="E227" s="88">
        <f>COUNTIFS('Prioritized Approach Milestones'!B227,"5",'Prioritized Approach Milestones'!C227,"yes")</f>
        <v>0</v>
      </c>
      <c r="F227" s="89">
        <f>COUNTIFS('Prioritized Approach Milestones'!B227,"6",'Prioritized Approach Milestones'!C227,"yes")</f>
        <v>0</v>
      </c>
      <c r="G227" s="274">
        <f t="shared" si="9"/>
        <v>0</v>
      </c>
      <c r="H227" s="172">
        <f>COUNTIFS('Prioritized Approach Milestones'!B227,"1",'Prioritized Approach Milestones'!C227,"N/A")</f>
        <v>0</v>
      </c>
      <c r="I227" s="172">
        <f>COUNTIFS('Prioritized Approach Milestones'!B227,"2",'Prioritized Approach Milestones'!C227,"N/A")</f>
        <v>0</v>
      </c>
      <c r="J227" s="172">
        <f>COUNTIFS('Prioritized Approach Milestones'!B227,"3",'Prioritized Approach Milestones'!C227,"N/A")</f>
        <v>0</v>
      </c>
      <c r="K227" s="172">
        <f>COUNTIFS('Prioritized Approach Milestones'!B227,"4",'Prioritized Approach Milestones'!C227,"N/A")</f>
        <v>0</v>
      </c>
      <c r="L227" s="172">
        <f>COUNTIFS('Prioritized Approach Milestones'!B227,"5",'Prioritized Approach Milestones'!C227,"N/A")</f>
        <v>0</v>
      </c>
      <c r="M227" s="172">
        <f>COUNTIFS('Prioritized Approach Milestones'!B227,"6",'Prioritized Approach Milestones'!C227,"N/A")</f>
        <v>0</v>
      </c>
      <c r="N227" s="260">
        <f t="shared" si="10"/>
        <v>0</v>
      </c>
      <c r="O227" s="279"/>
      <c r="P227" s="75" t="str">
        <f>IF('Prioritized Approach Milestones'!$B227=1,'Prioritized Approach Milestones'!$F227,"")</f>
        <v/>
      </c>
      <c r="Q227" s="75" t="str">
        <f>IF('Prioritized Approach Milestones'!$B227=2,'Prioritized Approach Milestones'!$F227,"")</f>
        <v/>
      </c>
      <c r="R227" s="75" t="str">
        <f>IF('Prioritized Approach Milestones'!$B227=3,'Prioritized Approach Milestones'!$F227,"")</f>
        <v/>
      </c>
      <c r="S227" s="75" t="str">
        <f>IF('Prioritized Approach Milestones'!$B227=4,'Prioritized Approach Milestones'!$F227,"")</f>
        <v/>
      </c>
      <c r="T227" s="75" t="str">
        <f>IF('Prioritized Approach Milestones'!$B227=5,'Prioritized Approach Milestones'!$F227,"")</f>
        <v/>
      </c>
      <c r="U227" s="76">
        <f>IF('Prioritized Approach Milestones'!$B227=6,'Prioritized Approach Milestones'!$F227,"")</f>
        <v>0</v>
      </c>
      <c r="V227" s="77" t="str">
        <f>IF(AND('Prioritized Approach Milestones'!C227="Yes",'Prioritized Approach Milestones'!F227=""),"CORRECT",IF('Prioritized Approach Milestones'!C227="No","CORRECT",IF('Prioritized Approach Milestones'!B227=1,"ERROR 1","N/A")))</f>
        <v>N/A</v>
      </c>
      <c r="W227" s="77" t="str">
        <f>IF(AND('Prioritized Approach Milestones'!C227="Yes",'Prioritized Approach Milestones'!F227=""),"CORRECT",IF('Prioritized Approach Milestones'!C227="No","CORRECT",IF('Prioritized Approach Milestones'!B227=2,"ERROR 1","N/A")))</f>
        <v>N/A</v>
      </c>
      <c r="X227" s="77" t="str">
        <f>IF(AND('Prioritized Approach Milestones'!C227="Yes",'Prioritized Approach Milestones'!F227=""),"CORRECT",IF('Prioritized Approach Milestones'!C227="No","CORRECT",IF('Prioritized Approach Milestones'!B227=3,"ERROR 1","N/A")))</f>
        <v>N/A</v>
      </c>
      <c r="Y227" s="77" t="str">
        <f>IF(AND('Prioritized Approach Milestones'!C227="Yes",'Prioritized Approach Milestones'!F227=""),"CORRECT",IF('Prioritized Approach Milestones'!C227="No","CORRECT",IF('Prioritized Approach Milestones'!B227=4,"ERROR 1","N/A")))</f>
        <v>N/A</v>
      </c>
      <c r="Z227" s="77" t="str">
        <f>IF(AND('Prioritized Approach Milestones'!C227="Yes",'Prioritized Approach Milestones'!F227=""),"CORRECT",IF('Prioritized Approach Milestones'!C227="No","CORRECT",IF('Prioritized Approach Milestones'!B227=5,"ERROR 1","N/A")))</f>
        <v>N/A</v>
      </c>
      <c r="AA227" s="77" t="str">
        <f>IF(AND('Prioritized Approach Milestones'!C227="Yes",'Prioritized Approach Milestones'!F227=""),"CORRECT",IF('Prioritized Approach Milestones'!C227="No","CORRECT",IF('Prioritized Approach Milestones'!B227=6,"ERROR 1","N/A")))</f>
        <v>ERROR 1</v>
      </c>
      <c r="AB227" s="69" t="str">
        <f>IF(AND('Prioritized Approach Milestones'!C227="No",'Prioritized Approach Milestones'!F227=""),IF('Prioritized Approach Milestones'!B227=1,"ERROR 2","N/A"),"CORRECT")</f>
        <v>CORRECT</v>
      </c>
      <c r="AC227" s="69" t="str">
        <f>IF(AND('Prioritized Approach Milestones'!C227="No",'Prioritized Approach Milestones'!F227=""),IF('Prioritized Approach Milestones'!B227=2,"ERROR 2","N/A"),"CORRECT")</f>
        <v>CORRECT</v>
      </c>
      <c r="AD227" s="69" t="str">
        <f>IF(AND('Prioritized Approach Milestones'!C227="No",'Prioritized Approach Milestones'!F227=""),IF('Prioritized Approach Milestones'!B227=3,"ERROR 2","N/A"),"CORRECT")</f>
        <v>CORRECT</v>
      </c>
      <c r="AE227" s="69" t="str">
        <f>IF(AND('Prioritized Approach Milestones'!C227="No",'Prioritized Approach Milestones'!F227=""),IF('Prioritized Approach Milestones'!B227=4,"ERROR 2","N/A"),"CORRECT")</f>
        <v>CORRECT</v>
      </c>
      <c r="AF227" s="69" t="str">
        <f>IF(AND('Prioritized Approach Milestones'!C227="No",'Prioritized Approach Milestones'!F227=""),IF('Prioritized Approach Milestones'!B227=5,"ERROR 2","N/A"),"CORRECT")</f>
        <v>CORRECT</v>
      </c>
      <c r="AG227" s="78" t="str">
        <f>IF(AND('Prioritized Approach Milestones'!C227="No",'Prioritized Approach Milestones'!F227=""),IF('Prioritized Approach Milestones'!B227=6,"ERROR 2","N/A"),"CORRECT")</f>
        <v>CORRECT</v>
      </c>
    </row>
    <row r="228" spans="1:33">
      <c r="A228" s="85">
        <f>COUNTIFS('Prioritized Approach Milestones'!B228,"1",'Prioritized Approach Milestones'!C228,"yes")</f>
        <v>0</v>
      </c>
      <c r="B228" s="90">
        <f>COUNTIFS('Prioritized Approach Milestones'!B228,"2",'Prioritized Approach Milestones'!C228,"yes")</f>
        <v>0</v>
      </c>
      <c r="C228" s="86">
        <f>COUNTIFS('Prioritized Approach Milestones'!B228,"3",'Prioritized Approach Milestones'!C228,"yes")</f>
        <v>0</v>
      </c>
      <c r="D228" s="87">
        <f>COUNTIFS('Prioritized Approach Milestones'!B228,"4",'Prioritized Approach Milestones'!C228,"yes")</f>
        <v>0</v>
      </c>
      <c r="E228" s="88">
        <f>COUNTIFS('Prioritized Approach Milestones'!B228,"5",'Prioritized Approach Milestones'!C228,"yes")</f>
        <v>0</v>
      </c>
      <c r="F228" s="89">
        <f>COUNTIFS('Prioritized Approach Milestones'!B228,"6",'Prioritized Approach Milestones'!C228,"yes")</f>
        <v>0</v>
      </c>
      <c r="G228" s="274">
        <f t="shared" si="9"/>
        <v>0</v>
      </c>
      <c r="H228" s="172">
        <f>COUNTIFS('Prioritized Approach Milestones'!B228,"1",'Prioritized Approach Milestones'!C228,"N/A")</f>
        <v>0</v>
      </c>
      <c r="I228" s="172">
        <f>COUNTIFS('Prioritized Approach Milestones'!B228,"2",'Prioritized Approach Milestones'!C228,"N/A")</f>
        <v>0</v>
      </c>
      <c r="J228" s="172">
        <f>COUNTIFS('Prioritized Approach Milestones'!B228,"3",'Prioritized Approach Milestones'!C228,"N/A")</f>
        <v>0</v>
      </c>
      <c r="K228" s="172">
        <f>COUNTIFS('Prioritized Approach Milestones'!B228,"4",'Prioritized Approach Milestones'!C228,"N/A")</f>
        <v>0</v>
      </c>
      <c r="L228" s="172">
        <f>COUNTIFS('Prioritized Approach Milestones'!B228,"5",'Prioritized Approach Milestones'!C228,"N/A")</f>
        <v>0</v>
      </c>
      <c r="M228" s="172">
        <f>COUNTIFS('Prioritized Approach Milestones'!B228,"6",'Prioritized Approach Milestones'!C228,"N/A")</f>
        <v>0</v>
      </c>
      <c r="N228" s="260">
        <f t="shared" si="10"/>
        <v>0</v>
      </c>
      <c r="O228" s="279"/>
      <c r="P228" s="75">
        <f>IF('Prioritized Approach Milestones'!$B228=1,'Prioritized Approach Milestones'!$F228,"")</f>
        <v>0</v>
      </c>
      <c r="Q228" s="75" t="str">
        <f>IF('Prioritized Approach Milestones'!$B228=2,'Prioritized Approach Milestones'!$F228,"")</f>
        <v/>
      </c>
      <c r="R228" s="75" t="str">
        <f>IF('Prioritized Approach Milestones'!$B228=3,'Prioritized Approach Milestones'!$F228,"")</f>
        <v/>
      </c>
      <c r="S228" s="75" t="str">
        <f>IF('Prioritized Approach Milestones'!$B228=4,'Prioritized Approach Milestones'!$F228,"")</f>
        <v/>
      </c>
      <c r="T228" s="75" t="str">
        <f>IF('Prioritized Approach Milestones'!$B228=5,'Prioritized Approach Milestones'!$F228,"")</f>
        <v/>
      </c>
      <c r="U228" s="76" t="str">
        <f>IF('Prioritized Approach Milestones'!$B228=6,'Prioritized Approach Milestones'!$F228,"")</f>
        <v/>
      </c>
      <c r="V228" s="77" t="str">
        <f>IF(AND('Prioritized Approach Milestones'!C228="Yes",'Prioritized Approach Milestones'!F228=""),"CORRECT",IF('Prioritized Approach Milestones'!C228="No","CORRECT",IF('Prioritized Approach Milestones'!B228=1,"ERROR 1","N/A")))</f>
        <v>ERROR 1</v>
      </c>
      <c r="W228" s="77" t="str">
        <f>IF(AND('Prioritized Approach Milestones'!C228="Yes",'Prioritized Approach Milestones'!F228=""),"CORRECT",IF('Prioritized Approach Milestones'!C228="No","CORRECT",IF('Prioritized Approach Milestones'!B228=2,"ERROR 1","N/A")))</f>
        <v>N/A</v>
      </c>
      <c r="X228" s="77" t="str">
        <f>IF(AND('Prioritized Approach Milestones'!C228="Yes",'Prioritized Approach Milestones'!F228=""),"CORRECT",IF('Prioritized Approach Milestones'!C228="No","CORRECT",IF('Prioritized Approach Milestones'!B228=3,"ERROR 1","N/A")))</f>
        <v>N/A</v>
      </c>
      <c r="Y228" s="77" t="str">
        <f>IF(AND('Prioritized Approach Milestones'!C228="Yes",'Prioritized Approach Milestones'!F228=""),"CORRECT",IF('Prioritized Approach Milestones'!C228="No","CORRECT",IF('Prioritized Approach Milestones'!B228=4,"ERROR 1","N/A")))</f>
        <v>N/A</v>
      </c>
      <c r="Z228" s="77" t="str">
        <f>IF(AND('Prioritized Approach Milestones'!C228="Yes",'Prioritized Approach Milestones'!F228=""),"CORRECT",IF('Prioritized Approach Milestones'!C228="No","CORRECT",IF('Prioritized Approach Milestones'!B228=5,"ERROR 1","N/A")))</f>
        <v>N/A</v>
      </c>
      <c r="AA228" s="77" t="str">
        <f>IF(AND('Prioritized Approach Milestones'!C228="Yes",'Prioritized Approach Milestones'!F228=""),"CORRECT",IF('Prioritized Approach Milestones'!C228="No","CORRECT",IF('Prioritized Approach Milestones'!B228=6,"ERROR 1","N/A")))</f>
        <v>N/A</v>
      </c>
      <c r="AB228" s="69" t="str">
        <f>IF(AND('Prioritized Approach Milestones'!C228="No",'Prioritized Approach Milestones'!F228=""),IF('Prioritized Approach Milestones'!B228=1,"ERROR 2","N/A"),"CORRECT")</f>
        <v>CORRECT</v>
      </c>
      <c r="AC228" s="69" t="str">
        <f>IF(AND('Prioritized Approach Milestones'!C228="No",'Prioritized Approach Milestones'!F228=""),IF('Prioritized Approach Milestones'!B228=2,"ERROR 2","N/A"),"CORRECT")</f>
        <v>CORRECT</v>
      </c>
      <c r="AD228" s="69" t="str">
        <f>IF(AND('Prioritized Approach Milestones'!C228="No",'Prioritized Approach Milestones'!F228=""),IF('Prioritized Approach Milestones'!B228=3,"ERROR 2","N/A"),"CORRECT")</f>
        <v>CORRECT</v>
      </c>
      <c r="AE228" s="69" t="str">
        <f>IF(AND('Prioritized Approach Milestones'!C228="No",'Prioritized Approach Milestones'!F228=""),IF('Prioritized Approach Milestones'!B228=4,"ERROR 2","N/A"),"CORRECT")</f>
        <v>CORRECT</v>
      </c>
      <c r="AF228" s="69" t="str">
        <f>IF(AND('Prioritized Approach Milestones'!C228="No",'Prioritized Approach Milestones'!F228=""),IF('Prioritized Approach Milestones'!B228=5,"ERROR 2","N/A"),"CORRECT")</f>
        <v>CORRECT</v>
      </c>
      <c r="AG228" s="78" t="str">
        <f>IF(AND('Prioritized Approach Milestones'!C228="No",'Prioritized Approach Milestones'!F228=""),IF('Prioritized Approach Milestones'!B228=6,"ERROR 2","N/A"),"CORRECT")</f>
        <v>CORRECT</v>
      </c>
    </row>
    <row r="229" spans="1:33">
      <c r="A229" s="85">
        <f>COUNTIFS('Prioritized Approach Milestones'!B229,"1",'Prioritized Approach Milestones'!C229,"yes")</f>
        <v>0</v>
      </c>
      <c r="B229" s="90">
        <f>COUNTIFS('Prioritized Approach Milestones'!B229,"2",'Prioritized Approach Milestones'!C229,"yes")</f>
        <v>0</v>
      </c>
      <c r="C229" s="86">
        <f>COUNTIFS('Prioritized Approach Milestones'!B229,"3",'Prioritized Approach Milestones'!C229,"yes")</f>
        <v>0</v>
      </c>
      <c r="D229" s="87">
        <f>COUNTIFS('Prioritized Approach Milestones'!B229,"4",'Prioritized Approach Milestones'!C229,"yes")</f>
        <v>0</v>
      </c>
      <c r="E229" s="88">
        <f>COUNTIFS('Prioritized Approach Milestones'!B229,"5",'Prioritized Approach Milestones'!C229,"yes")</f>
        <v>0</v>
      </c>
      <c r="F229" s="89">
        <f>COUNTIFS('Prioritized Approach Milestones'!B229,"6",'Prioritized Approach Milestones'!C229,"yes")</f>
        <v>0</v>
      </c>
      <c r="G229" s="274">
        <f t="shared" ref="G229:G260" si="11">SUM(A229:F229)</f>
        <v>0</v>
      </c>
      <c r="H229" s="172">
        <f>COUNTIFS('Prioritized Approach Milestones'!B229,"1",'Prioritized Approach Milestones'!C229,"N/A")</f>
        <v>0</v>
      </c>
      <c r="I229" s="172">
        <f>COUNTIFS('Prioritized Approach Milestones'!B229,"2",'Prioritized Approach Milestones'!C229,"N/A")</f>
        <v>0</v>
      </c>
      <c r="J229" s="172">
        <f>COUNTIFS('Prioritized Approach Milestones'!B229,"3",'Prioritized Approach Milestones'!C229,"N/A")</f>
        <v>0</v>
      </c>
      <c r="K229" s="172">
        <f>COUNTIFS('Prioritized Approach Milestones'!B229,"4",'Prioritized Approach Milestones'!C229,"N/A")</f>
        <v>0</v>
      </c>
      <c r="L229" s="172">
        <f>COUNTIFS('Prioritized Approach Milestones'!B229,"5",'Prioritized Approach Milestones'!C229,"N/A")</f>
        <v>0</v>
      </c>
      <c r="M229" s="172">
        <f>COUNTIFS('Prioritized Approach Milestones'!B229,"6",'Prioritized Approach Milestones'!C229,"N/A")</f>
        <v>0</v>
      </c>
      <c r="N229" s="260">
        <f t="shared" si="10"/>
        <v>0</v>
      </c>
      <c r="O229" s="279"/>
      <c r="P229" s="75" t="str">
        <f>IF('Prioritized Approach Milestones'!$B229=1,'Prioritized Approach Milestones'!$F229,"")</f>
        <v/>
      </c>
      <c r="Q229" s="75" t="str">
        <f>IF('Prioritized Approach Milestones'!$B229=2,'Prioritized Approach Milestones'!$F229,"")</f>
        <v/>
      </c>
      <c r="R229" s="75" t="str">
        <f>IF('Prioritized Approach Milestones'!$B229=3,'Prioritized Approach Milestones'!$F229,"")</f>
        <v/>
      </c>
      <c r="S229" s="75" t="str">
        <f>IF('Prioritized Approach Milestones'!$B229=4,'Prioritized Approach Milestones'!$F229,"")</f>
        <v/>
      </c>
      <c r="T229" s="75" t="str">
        <f>IF('Prioritized Approach Milestones'!$B229=5,'Prioritized Approach Milestones'!$F229,"")</f>
        <v/>
      </c>
      <c r="U229" s="76">
        <f>IF('Prioritized Approach Milestones'!$B229=6,'Prioritized Approach Milestones'!$F229,"")</f>
        <v>0</v>
      </c>
      <c r="V229" s="77" t="str">
        <f>IF(AND('Prioritized Approach Milestones'!C229="Yes",'Prioritized Approach Milestones'!F229=""),"CORRECT",IF('Prioritized Approach Milestones'!C229="No","CORRECT",IF('Prioritized Approach Milestones'!B229=1,"ERROR 1","N/A")))</f>
        <v>N/A</v>
      </c>
      <c r="W229" s="77" t="str">
        <f>IF(AND('Prioritized Approach Milestones'!C229="Yes",'Prioritized Approach Milestones'!F229=""),"CORRECT",IF('Prioritized Approach Milestones'!C229="No","CORRECT",IF('Prioritized Approach Milestones'!B229=2,"ERROR 1","N/A")))</f>
        <v>N/A</v>
      </c>
      <c r="X229" s="77" t="str">
        <f>IF(AND('Prioritized Approach Milestones'!C229="Yes",'Prioritized Approach Milestones'!F229=""),"CORRECT",IF('Prioritized Approach Milestones'!C229="No","CORRECT",IF('Prioritized Approach Milestones'!B229=3,"ERROR 1","N/A")))</f>
        <v>N/A</v>
      </c>
      <c r="Y229" s="77" t="str">
        <f>IF(AND('Prioritized Approach Milestones'!C229="Yes",'Prioritized Approach Milestones'!F229=""),"CORRECT",IF('Prioritized Approach Milestones'!C229="No","CORRECT",IF('Prioritized Approach Milestones'!B229=4,"ERROR 1","N/A")))</f>
        <v>N/A</v>
      </c>
      <c r="Z229" s="77" t="str">
        <f>IF(AND('Prioritized Approach Milestones'!C229="Yes",'Prioritized Approach Milestones'!F229=""),"CORRECT",IF('Prioritized Approach Milestones'!C229="No","CORRECT",IF('Prioritized Approach Milestones'!B229=5,"ERROR 1","N/A")))</f>
        <v>N/A</v>
      </c>
      <c r="AA229" s="77" t="str">
        <f>IF(AND('Prioritized Approach Milestones'!C229="Yes",'Prioritized Approach Milestones'!F229=""),"CORRECT",IF('Prioritized Approach Milestones'!C229="No","CORRECT",IF('Prioritized Approach Milestones'!B229=6,"ERROR 1","N/A")))</f>
        <v>ERROR 1</v>
      </c>
      <c r="AB229" s="69" t="str">
        <f>IF(AND('Prioritized Approach Milestones'!C229="No",'Prioritized Approach Milestones'!F229=""),IF('Prioritized Approach Milestones'!B229=1,"ERROR 2","N/A"),"CORRECT")</f>
        <v>CORRECT</v>
      </c>
      <c r="AC229" s="69" t="str">
        <f>IF(AND('Prioritized Approach Milestones'!C229="No",'Prioritized Approach Milestones'!F229=""),IF('Prioritized Approach Milestones'!B229=2,"ERROR 2","N/A"),"CORRECT")</f>
        <v>CORRECT</v>
      </c>
      <c r="AD229" s="69" t="str">
        <f>IF(AND('Prioritized Approach Milestones'!C229="No",'Prioritized Approach Milestones'!F229=""),IF('Prioritized Approach Milestones'!B229=3,"ERROR 2","N/A"),"CORRECT")</f>
        <v>CORRECT</v>
      </c>
      <c r="AE229" s="69" t="str">
        <f>IF(AND('Prioritized Approach Milestones'!C229="No",'Prioritized Approach Milestones'!F229=""),IF('Prioritized Approach Milestones'!B229=4,"ERROR 2","N/A"),"CORRECT")</f>
        <v>CORRECT</v>
      </c>
      <c r="AF229" s="69" t="str">
        <f>IF(AND('Prioritized Approach Milestones'!C229="No",'Prioritized Approach Milestones'!F229=""),IF('Prioritized Approach Milestones'!B229=5,"ERROR 2","N/A"),"CORRECT")</f>
        <v>CORRECT</v>
      </c>
      <c r="AG229" s="78" t="str">
        <f>IF(AND('Prioritized Approach Milestones'!C229="No",'Prioritized Approach Milestones'!F229=""),IF('Prioritized Approach Milestones'!B229=6,"ERROR 2","N/A"),"CORRECT")</f>
        <v>CORRECT</v>
      </c>
    </row>
    <row r="230" spans="1:33">
      <c r="A230" s="85">
        <f>COUNTIFS('Prioritized Approach Milestones'!B230,"1",'Prioritized Approach Milestones'!C230,"yes")</f>
        <v>0</v>
      </c>
      <c r="B230" s="90">
        <f>COUNTIFS('Prioritized Approach Milestones'!B230,"2",'Prioritized Approach Milestones'!C230,"yes")</f>
        <v>0</v>
      </c>
      <c r="C230" s="86">
        <f>COUNTIFS('Prioritized Approach Milestones'!B230,"3",'Prioritized Approach Milestones'!C230,"yes")</f>
        <v>0</v>
      </c>
      <c r="D230" s="87">
        <f>COUNTIFS('Prioritized Approach Milestones'!B230,"4",'Prioritized Approach Milestones'!C230,"yes")</f>
        <v>0</v>
      </c>
      <c r="E230" s="88">
        <f>COUNTIFS('Prioritized Approach Milestones'!B230,"5",'Prioritized Approach Milestones'!C230,"yes")</f>
        <v>0</v>
      </c>
      <c r="F230" s="89">
        <f>COUNTIFS('Prioritized Approach Milestones'!B230,"6",'Prioritized Approach Milestones'!C230,"yes")</f>
        <v>0</v>
      </c>
      <c r="G230" s="274">
        <f t="shared" si="11"/>
        <v>0</v>
      </c>
      <c r="H230" s="172">
        <f>COUNTIFS('Prioritized Approach Milestones'!B230,"1",'Prioritized Approach Milestones'!C230,"N/A")</f>
        <v>0</v>
      </c>
      <c r="I230" s="172">
        <f>COUNTIFS('Prioritized Approach Milestones'!B230,"2",'Prioritized Approach Milestones'!C230,"N/A")</f>
        <v>0</v>
      </c>
      <c r="J230" s="172">
        <f>COUNTIFS('Prioritized Approach Milestones'!B230,"3",'Prioritized Approach Milestones'!C230,"N/A")</f>
        <v>0</v>
      </c>
      <c r="K230" s="172">
        <f>COUNTIFS('Prioritized Approach Milestones'!B230,"4",'Prioritized Approach Milestones'!C230,"N/A")</f>
        <v>0</v>
      </c>
      <c r="L230" s="172">
        <f>COUNTIFS('Prioritized Approach Milestones'!B230,"5",'Prioritized Approach Milestones'!C230,"N/A")</f>
        <v>0</v>
      </c>
      <c r="M230" s="172">
        <f>COUNTIFS('Prioritized Approach Milestones'!B230,"6",'Prioritized Approach Milestones'!C230,"N/A")</f>
        <v>0</v>
      </c>
      <c r="N230" s="260">
        <f t="shared" si="10"/>
        <v>0</v>
      </c>
      <c r="O230" s="279"/>
      <c r="P230" s="75" t="str">
        <f>IF('Prioritized Approach Milestones'!$B230=1,'Prioritized Approach Milestones'!$F230,"")</f>
        <v/>
      </c>
      <c r="Q230" s="75" t="str">
        <f>IF('Prioritized Approach Milestones'!$B230=2,'Prioritized Approach Milestones'!$F230,"")</f>
        <v/>
      </c>
      <c r="R230" s="75" t="str">
        <f>IF('Prioritized Approach Milestones'!$B230=3,'Prioritized Approach Milestones'!$F230,"")</f>
        <v/>
      </c>
      <c r="S230" s="75" t="str">
        <f>IF('Prioritized Approach Milestones'!$B230=4,'Prioritized Approach Milestones'!$F230,"")</f>
        <v/>
      </c>
      <c r="T230" s="75" t="str">
        <f>IF('Prioritized Approach Milestones'!$B230=5,'Prioritized Approach Milestones'!$F230,"")</f>
        <v/>
      </c>
      <c r="U230" s="76">
        <f>IF('Prioritized Approach Milestones'!$B230=6,'Prioritized Approach Milestones'!$F230,"")</f>
        <v>0</v>
      </c>
      <c r="V230" s="77" t="str">
        <f>IF(AND('Prioritized Approach Milestones'!C230="Yes",'Prioritized Approach Milestones'!F230=""),"CORRECT",IF('Prioritized Approach Milestones'!C230="No","CORRECT",IF('Prioritized Approach Milestones'!B230=1,"ERROR 1","N/A")))</f>
        <v>N/A</v>
      </c>
      <c r="W230" s="77" t="str">
        <f>IF(AND('Prioritized Approach Milestones'!C230="Yes",'Prioritized Approach Milestones'!F230=""),"CORRECT",IF('Prioritized Approach Milestones'!C230="No","CORRECT",IF('Prioritized Approach Milestones'!B230=2,"ERROR 1","N/A")))</f>
        <v>N/A</v>
      </c>
      <c r="X230" s="77" t="str">
        <f>IF(AND('Prioritized Approach Milestones'!C230="Yes",'Prioritized Approach Milestones'!F230=""),"CORRECT",IF('Prioritized Approach Milestones'!C230="No","CORRECT",IF('Prioritized Approach Milestones'!B230=3,"ERROR 1","N/A")))</f>
        <v>N/A</v>
      </c>
      <c r="Y230" s="77" t="str">
        <f>IF(AND('Prioritized Approach Milestones'!C230="Yes",'Prioritized Approach Milestones'!F230=""),"CORRECT",IF('Prioritized Approach Milestones'!C230="No","CORRECT",IF('Prioritized Approach Milestones'!B230=4,"ERROR 1","N/A")))</f>
        <v>N/A</v>
      </c>
      <c r="Z230" s="77" t="str">
        <f>IF(AND('Prioritized Approach Milestones'!C230="Yes",'Prioritized Approach Milestones'!F230=""),"CORRECT",IF('Prioritized Approach Milestones'!C230="No","CORRECT",IF('Prioritized Approach Milestones'!B230=5,"ERROR 1","N/A")))</f>
        <v>N/A</v>
      </c>
      <c r="AA230" s="77" t="str">
        <f>IF(AND('Prioritized Approach Milestones'!C230="Yes",'Prioritized Approach Milestones'!F230=""),"CORRECT",IF('Prioritized Approach Milestones'!C230="No","CORRECT",IF('Prioritized Approach Milestones'!B230=6,"ERROR 1","N/A")))</f>
        <v>ERROR 1</v>
      </c>
      <c r="AB230" s="69" t="str">
        <f>IF(AND('Prioritized Approach Milestones'!C230="No",'Prioritized Approach Milestones'!F230=""),IF('Prioritized Approach Milestones'!B230=1,"ERROR 2","N/A"),"CORRECT")</f>
        <v>CORRECT</v>
      </c>
      <c r="AC230" s="69" t="str">
        <f>IF(AND('Prioritized Approach Milestones'!C230="No",'Prioritized Approach Milestones'!F230=""),IF('Prioritized Approach Milestones'!B230=2,"ERROR 2","N/A"),"CORRECT")</f>
        <v>CORRECT</v>
      </c>
      <c r="AD230" s="69" t="str">
        <f>IF(AND('Prioritized Approach Milestones'!C230="No",'Prioritized Approach Milestones'!F230=""),IF('Prioritized Approach Milestones'!B230=3,"ERROR 2","N/A"),"CORRECT")</f>
        <v>CORRECT</v>
      </c>
      <c r="AE230" s="69" t="str">
        <f>IF(AND('Prioritized Approach Milestones'!C230="No",'Prioritized Approach Milestones'!F230=""),IF('Prioritized Approach Milestones'!B230=4,"ERROR 2","N/A"),"CORRECT")</f>
        <v>CORRECT</v>
      </c>
      <c r="AF230" s="69" t="str">
        <f>IF(AND('Prioritized Approach Milestones'!C230="No",'Prioritized Approach Milestones'!F230=""),IF('Prioritized Approach Milestones'!B230=5,"ERROR 2","N/A"),"CORRECT")</f>
        <v>CORRECT</v>
      </c>
      <c r="AG230" s="78" t="str">
        <f>IF(AND('Prioritized Approach Milestones'!C230="No",'Prioritized Approach Milestones'!F230=""),IF('Prioritized Approach Milestones'!B230=6,"ERROR 2","N/A"),"CORRECT")</f>
        <v>CORRECT</v>
      </c>
    </row>
    <row r="231" spans="1:33">
      <c r="A231" s="85">
        <f>COUNTIFS('Prioritized Approach Milestones'!B231,"1",'Prioritized Approach Milestones'!C231,"yes")</f>
        <v>0</v>
      </c>
      <c r="B231" s="90">
        <f>COUNTIFS('Prioritized Approach Milestones'!B231,"2",'Prioritized Approach Milestones'!C231,"yes")</f>
        <v>0</v>
      </c>
      <c r="C231" s="86">
        <f>COUNTIFS('Prioritized Approach Milestones'!B231,"3",'Prioritized Approach Milestones'!C231,"yes")</f>
        <v>0</v>
      </c>
      <c r="D231" s="87">
        <f>COUNTIFS('Prioritized Approach Milestones'!B231,"4",'Prioritized Approach Milestones'!C231,"yes")</f>
        <v>0</v>
      </c>
      <c r="E231" s="88">
        <f>COUNTIFS('Prioritized Approach Milestones'!B231,"5",'Prioritized Approach Milestones'!C231,"yes")</f>
        <v>0</v>
      </c>
      <c r="F231" s="89">
        <f>COUNTIFS('Prioritized Approach Milestones'!B231,"6",'Prioritized Approach Milestones'!C231,"yes")</f>
        <v>0</v>
      </c>
      <c r="G231" s="274">
        <f t="shared" si="11"/>
        <v>0</v>
      </c>
      <c r="H231" s="172">
        <f>COUNTIFS('Prioritized Approach Milestones'!B231,"1",'Prioritized Approach Milestones'!C231,"N/A")</f>
        <v>0</v>
      </c>
      <c r="I231" s="172">
        <f>COUNTIFS('Prioritized Approach Milestones'!B231,"2",'Prioritized Approach Milestones'!C231,"N/A")</f>
        <v>0</v>
      </c>
      <c r="J231" s="172">
        <f>COUNTIFS('Prioritized Approach Milestones'!B231,"3",'Prioritized Approach Milestones'!C231,"N/A")</f>
        <v>0</v>
      </c>
      <c r="K231" s="172">
        <f>COUNTIFS('Prioritized Approach Milestones'!B231,"4",'Prioritized Approach Milestones'!C231,"N/A")</f>
        <v>0</v>
      </c>
      <c r="L231" s="172">
        <f>COUNTIFS('Prioritized Approach Milestones'!B231,"5",'Prioritized Approach Milestones'!C231,"N/A")</f>
        <v>0</v>
      </c>
      <c r="M231" s="172">
        <f>COUNTIFS('Prioritized Approach Milestones'!B231,"6",'Prioritized Approach Milestones'!C231,"N/A")</f>
        <v>0</v>
      </c>
      <c r="N231" s="260">
        <f t="shared" si="10"/>
        <v>0</v>
      </c>
      <c r="O231" s="279"/>
      <c r="P231" s="75" t="str">
        <f>IF('Prioritized Approach Milestones'!$B231=1,'Prioritized Approach Milestones'!$F231,"")</f>
        <v/>
      </c>
      <c r="Q231" s="75" t="str">
        <f>IF('Prioritized Approach Milestones'!$B231=2,'Prioritized Approach Milestones'!$F231,"")</f>
        <v/>
      </c>
      <c r="R231" s="75" t="str">
        <f>IF('Prioritized Approach Milestones'!$B231=3,'Prioritized Approach Milestones'!$F231,"")</f>
        <v/>
      </c>
      <c r="S231" s="75" t="str">
        <f>IF('Prioritized Approach Milestones'!$B231=4,'Prioritized Approach Milestones'!$F231,"")</f>
        <v/>
      </c>
      <c r="T231" s="75" t="str">
        <f>IF('Prioritized Approach Milestones'!$B231=5,'Prioritized Approach Milestones'!$F231,"")</f>
        <v/>
      </c>
      <c r="U231" s="76">
        <f>IF('Prioritized Approach Milestones'!$B231=6,'Prioritized Approach Milestones'!$F231,"")</f>
        <v>0</v>
      </c>
      <c r="V231" s="77" t="str">
        <f>IF(AND('Prioritized Approach Milestones'!C231="Yes",'Prioritized Approach Milestones'!F231=""),"CORRECT",IF('Prioritized Approach Milestones'!C231="No","CORRECT",IF('Prioritized Approach Milestones'!B231=1,"ERROR 1","N/A")))</f>
        <v>N/A</v>
      </c>
      <c r="W231" s="77" t="str">
        <f>IF(AND('Prioritized Approach Milestones'!C231="Yes",'Prioritized Approach Milestones'!F231=""),"CORRECT",IF('Prioritized Approach Milestones'!C231="No","CORRECT",IF('Prioritized Approach Milestones'!B231=2,"ERROR 1","N/A")))</f>
        <v>N/A</v>
      </c>
      <c r="X231" s="77" t="str">
        <f>IF(AND('Prioritized Approach Milestones'!C231="Yes",'Prioritized Approach Milestones'!F231=""),"CORRECT",IF('Prioritized Approach Milestones'!C231="No","CORRECT",IF('Prioritized Approach Milestones'!B231=3,"ERROR 1","N/A")))</f>
        <v>N/A</v>
      </c>
      <c r="Y231" s="77" t="str">
        <f>IF(AND('Prioritized Approach Milestones'!C231="Yes",'Prioritized Approach Milestones'!F231=""),"CORRECT",IF('Prioritized Approach Milestones'!C231="No","CORRECT",IF('Prioritized Approach Milestones'!B231=4,"ERROR 1","N/A")))</f>
        <v>N/A</v>
      </c>
      <c r="Z231" s="77" t="str">
        <f>IF(AND('Prioritized Approach Milestones'!C231="Yes",'Prioritized Approach Milestones'!F231=""),"CORRECT",IF('Prioritized Approach Milestones'!C231="No","CORRECT",IF('Prioritized Approach Milestones'!B231=5,"ERROR 1","N/A")))</f>
        <v>N/A</v>
      </c>
      <c r="AA231" s="77" t="str">
        <f>IF(AND('Prioritized Approach Milestones'!C231="Yes",'Prioritized Approach Milestones'!F231=""),"CORRECT",IF('Prioritized Approach Milestones'!C231="No","CORRECT",IF('Prioritized Approach Milestones'!B231=6,"ERROR 1","N/A")))</f>
        <v>ERROR 1</v>
      </c>
      <c r="AB231" s="69" t="str">
        <f>IF(AND('Prioritized Approach Milestones'!C231="No",'Prioritized Approach Milestones'!F231=""),IF('Prioritized Approach Milestones'!B231=1,"ERROR 2","N/A"),"CORRECT")</f>
        <v>CORRECT</v>
      </c>
      <c r="AC231" s="69" t="str">
        <f>IF(AND('Prioritized Approach Milestones'!C231="No",'Prioritized Approach Milestones'!F231=""),IF('Prioritized Approach Milestones'!B231=2,"ERROR 2","N/A"),"CORRECT")</f>
        <v>CORRECT</v>
      </c>
      <c r="AD231" s="69" t="str">
        <f>IF(AND('Prioritized Approach Milestones'!C231="No",'Prioritized Approach Milestones'!F231=""),IF('Prioritized Approach Milestones'!B231=3,"ERROR 2","N/A"),"CORRECT")</f>
        <v>CORRECT</v>
      </c>
      <c r="AE231" s="69" t="str">
        <f>IF(AND('Prioritized Approach Milestones'!C231="No",'Prioritized Approach Milestones'!F231=""),IF('Prioritized Approach Milestones'!B231=4,"ERROR 2","N/A"),"CORRECT")</f>
        <v>CORRECT</v>
      </c>
      <c r="AF231" s="69" t="str">
        <f>IF(AND('Prioritized Approach Milestones'!C231="No",'Prioritized Approach Milestones'!F231=""),IF('Prioritized Approach Milestones'!B231=5,"ERROR 2","N/A"),"CORRECT")</f>
        <v>CORRECT</v>
      </c>
      <c r="AG231" s="78" t="str">
        <f>IF(AND('Prioritized Approach Milestones'!C231="No",'Prioritized Approach Milestones'!F231=""),IF('Prioritized Approach Milestones'!B231=6,"ERROR 2","N/A"),"CORRECT")</f>
        <v>CORRECT</v>
      </c>
    </row>
    <row r="232" spans="1:33">
      <c r="A232" s="85">
        <f>COUNTIFS('Prioritized Approach Milestones'!B232,"1",'Prioritized Approach Milestones'!C232,"yes")</f>
        <v>0</v>
      </c>
      <c r="B232" s="90">
        <f>COUNTIFS('Prioritized Approach Milestones'!B232,"2",'Prioritized Approach Milestones'!C232,"yes")</f>
        <v>0</v>
      </c>
      <c r="C232" s="86">
        <f>COUNTIFS('Prioritized Approach Milestones'!B232,"3",'Prioritized Approach Milestones'!C232,"yes")</f>
        <v>0</v>
      </c>
      <c r="D232" s="87">
        <f>COUNTIFS('Prioritized Approach Milestones'!B232,"4",'Prioritized Approach Milestones'!C232,"yes")</f>
        <v>0</v>
      </c>
      <c r="E232" s="88">
        <f>COUNTIFS('Prioritized Approach Milestones'!B232,"5",'Prioritized Approach Milestones'!C232,"yes")</f>
        <v>0</v>
      </c>
      <c r="F232" s="89">
        <f>COUNTIFS('Prioritized Approach Milestones'!B232,"6",'Prioritized Approach Milestones'!C232,"yes")</f>
        <v>0</v>
      </c>
      <c r="G232" s="274">
        <f t="shared" si="11"/>
        <v>0</v>
      </c>
      <c r="H232" s="172">
        <f>COUNTIFS('Prioritized Approach Milestones'!B232,"1",'Prioritized Approach Milestones'!C232,"N/A")</f>
        <v>0</v>
      </c>
      <c r="I232" s="172">
        <f>COUNTIFS('Prioritized Approach Milestones'!B232,"2",'Prioritized Approach Milestones'!C232,"N/A")</f>
        <v>0</v>
      </c>
      <c r="J232" s="172">
        <f>COUNTIFS('Prioritized Approach Milestones'!B232,"3",'Prioritized Approach Milestones'!C232,"N/A")</f>
        <v>0</v>
      </c>
      <c r="K232" s="172">
        <f>COUNTIFS('Prioritized Approach Milestones'!B232,"4",'Prioritized Approach Milestones'!C232,"N/A")</f>
        <v>0</v>
      </c>
      <c r="L232" s="172">
        <f>COUNTIFS('Prioritized Approach Milestones'!B232,"5",'Prioritized Approach Milestones'!C232,"N/A")</f>
        <v>0</v>
      </c>
      <c r="M232" s="172">
        <f>COUNTIFS('Prioritized Approach Milestones'!B232,"6",'Prioritized Approach Milestones'!C232,"N/A")</f>
        <v>0</v>
      </c>
      <c r="N232" s="260">
        <f t="shared" si="10"/>
        <v>0</v>
      </c>
      <c r="O232" s="279"/>
      <c r="P232" s="75" t="str">
        <f>IF('Prioritized Approach Milestones'!$B232=1,'Prioritized Approach Milestones'!$F232,"")</f>
        <v/>
      </c>
      <c r="Q232" s="75" t="str">
        <f>IF('Prioritized Approach Milestones'!$B232=2,'Prioritized Approach Milestones'!$F232,"")</f>
        <v/>
      </c>
      <c r="R232" s="75" t="str">
        <f>IF('Prioritized Approach Milestones'!$B232=3,'Prioritized Approach Milestones'!$F232,"")</f>
        <v/>
      </c>
      <c r="S232" s="75" t="str">
        <f>IF('Prioritized Approach Milestones'!$B232=4,'Prioritized Approach Milestones'!$F232,"")</f>
        <v/>
      </c>
      <c r="T232" s="75" t="str">
        <f>IF('Prioritized Approach Milestones'!$B232=5,'Prioritized Approach Milestones'!$F232,"")</f>
        <v/>
      </c>
      <c r="U232" s="76">
        <f>IF('Prioritized Approach Milestones'!$B232=6,'Prioritized Approach Milestones'!$F232,"")</f>
        <v>0</v>
      </c>
      <c r="V232" s="77" t="str">
        <f>IF(AND('Prioritized Approach Milestones'!C232="Yes",'Prioritized Approach Milestones'!F232=""),"CORRECT",IF('Prioritized Approach Milestones'!C232="No","CORRECT",IF('Prioritized Approach Milestones'!B232=1,"ERROR 1","N/A")))</f>
        <v>N/A</v>
      </c>
      <c r="W232" s="77" t="str">
        <f>IF(AND('Prioritized Approach Milestones'!C232="Yes",'Prioritized Approach Milestones'!F232=""),"CORRECT",IF('Prioritized Approach Milestones'!C232="No","CORRECT",IF('Prioritized Approach Milestones'!B232=2,"ERROR 1","N/A")))</f>
        <v>N/A</v>
      </c>
      <c r="X232" s="77" t="str">
        <f>IF(AND('Prioritized Approach Milestones'!C232="Yes",'Prioritized Approach Milestones'!F232=""),"CORRECT",IF('Prioritized Approach Milestones'!C232="No","CORRECT",IF('Prioritized Approach Milestones'!B232=3,"ERROR 1","N/A")))</f>
        <v>N/A</v>
      </c>
      <c r="Y232" s="77" t="str">
        <f>IF(AND('Prioritized Approach Milestones'!C232="Yes",'Prioritized Approach Milestones'!F232=""),"CORRECT",IF('Prioritized Approach Milestones'!C232="No","CORRECT",IF('Prioritized Approach Milestones'!B232=4,"ERROR 1","N/A")))</f>
        <v>N/A</v>
      </c>
      <c r="Z232" s="77" t="str">
        <f>IF(AND('Prioritized Approach Milestones'!C232="Yes",'Prioritized Approach Milestones'!F232=""),"CORRECT",IF('Prioritized Approach Milestones'!C232="No","CORRECT",IF('Prioritized Approach Milestones'!B232=5,"ERROR 1","N/A")))</f>
        <v>N/A</v>
      </c>
      <c r="AA232" s="77" t="str">
        <f>IF(AND('Prioritized Approach Milestones'!C232="Yes",'Prioritized Approach Milestones'!F232=""),"CORRECT",IF('Prioritized Approach Milestones'!C232="No","CORRECT",IF('Prioritized Approach Milestones'!B232=6,"ERROR 1","N/A")))</f>
        <v>ERROR 1</v>
      </c>
      <c r="AB232" s="69" t="str">
        <f>IF(AND('Prioritized Approach Milestones'!C232="No",'Prioritized Approach Milestones'!F232=""),IF('Prioritized Approach Milestones'!B232=1,"ERROR 2","N/A"),"CORRECT")</f>
        <v>CORRECT</v>
      </c>
      <c r="AC232" s="69" t="str">
        <f>IF(AND('Prioritized Approach Milestones'!C232="No",'Prioritized Approach Milestones'!F232=""),IF('Prioritized Approach Milestones'!B232=2,"ERROR 2","N/A"),"CORRECT")</f>
        <v>CORRECT</v>
      </c>
      <c r="AD232" s="69" t="str">
        <f>IF(AND('Prioritized Approach Milestones'!C232="No",'Prioritized Approach Milestones'!F232=""),IF('Prioritized Approach Milestones'!B232=3,"ERROR 2","N/A"),"CORRECT")</f>
        <v>CORRECT</v>
      </c>
      <c r="AE232" s="69" t="str">
        <f>IF(AND('Prioritized Approach Milestones'!C232="No",'Prioritized Approach Milestones'!F232=""),IF('Prioritized Approach Milestones'!B232=4,"ERROR 2","N/A"),"CORRECT")</f>
        <v>CORRECT</v>
      </c>
      <c r="AF232" s="69" t="str">
        <f>IF(AND('Prioritized Approach Milestones'!C232="No",'Prioritized Approach Milestones'!F232=""),IF('Prioritized Approach Milestones'!B232=5,"ERROR 2","N/A"),"CORRECT")</f>
        <v>CORRECT</v>
      </c>
      <c r="AG232" s="78" t="str">
        <f>IF(AND('Prioritized Approach Milestones'!C232="No",'Prioritized Approach Milestones'!F232=""),IF('Prioritized Approach Milestones'!B232=6,"ERROR 2","N/A"),"CORRECT")</f>
        <v>CORRECT</v>
      </c>
    </row>
    <row r="233" spans="1:33">
      <c r="A233" s="85">
        <f>COUNTIFS('Prioritized Approach Milestones'!B233,"1",'Prioritized Approach Milestones'!C233,"yes")</f>
        <v>0</v>
      </c>
      <c r="B233" s="90">
        <f>COUNTIFS('Prioritized Approach Milestones'!B233,"2",'Prioritized Approach Milestones'!C233,"yes")</f>
        <v>0</v>
      </c>
      <c r="C233" s="86">
        <f>COUNTIFS('Prioritized Approach Milestones'!B233,"3",'Prioritized Approach Milestones'!C233,"yes")</f>
        <v>0</v>
      </c>
      <c r="D233" s="87">
        <f>COUNTIFS('Prioritized Approach Milestones'!B233,"4",'Prioritized Approach Milestones'!C233,"yes")</f>
        <v>0</v>
      </c>
      <c r="E233" s="88">
        <f>COUNTIFS('Prioritized Approach Milestones'!B233,"5",'Prioritized Approach Milestones'!C233,"yes")</f>
        <v>0</v>
      </c>
      <c r="F233" s="89">
        <f>COUNTIFS('Prioritized Approach Milestones'!B233,"6",'Prioritized Approach Milestones'!C233,"yes")</f>
        <v>0</v>
      </c>
      <c r="G233" s="274">
        <f t="shared" si="11"/>
        <v>0</v>
      </c>
      <c r="H233" s="172">
        <f>COUNTIFS('Prioritized Approach Milestones'!B233,"1",'Prioritized Approach Milestones'!C233,"N/A")</f>
        <v>0</v>
      </c>
      <c r="I233" s="172">
        <f>COUNTIFS('Prioritized Approach Milestones'!B233,"2",'Prioritized Approach Milestones'!C233,"N/A")</f>
        <v>0</v>
      </c>
      <c r="J233" s="172">
        <f>COUNTIFS('Prioritized Approach Milestones'!B233,"3",'Prioritized Approach Milestones'!C233,"N/A")</f>
        <v>0</v>
      </c>
      <c r="K233" s="172">
        <f>COUNTIFS('Prioritized Approach Milestones'!B233,"4",'Prioritized Approach Milestones'!C233,"N/A")</f>
        <v>0</v>
      </c>
      <c r="L233" s="172">
        <f>COUNTIFS('Prioritized Approach Milestones'!B233,"5",'Prioritized Approach Milestones'!C233,"N/A")</f>
        <v>0</v>
      </c>
      <c r="M233" s="172">
        <f>COUNTIFS('Prioritized Approach Milestones'!B233,"6",'Prioritized Approach Milestones'!C233,"N/A")</f>
        <v>0</v>
      </c>
      <c r="N233" s="260">
        <f t="shared" si="10"/>
        <v>0</v>
      </c>
      <c r="O233" s="279"/>
      <c r="P233" s="75" t="str">
        <f>IF('Prioritized Approach Milestones'!$B233=1,'Prioritized Approach Milestones'!$F233,"")</f>
        <v/>
      </c>
      <c r="Q233" s="75" t="str">
        <f>IF('Prioritized Approach Milestones'!$B233=2,'Prioritized Approach Milestones'!$F233,"")</f>
        <v/>
      </c>
      <c r="R233" s="75" t="str">
        <f>IF('Prioritized Approach Milestones'!$B233=3,'Prioritized Approach Milestones'!$F233,"")</f>
        <v/>
      </c>
      <c r="S233" s="75" t="str">
        <f>IF('Prioritized Approach Milestones'!$B233=4,'Prioritized Approach Milestones'!$F233,"")</f>
        <v/>
      </c>
      <c r="T233" s="75" t="str">
        <f>IF('Prioritized Approach Milestones'!$B233=5,'Prioritized Approach Milestones'!$F233,"")</f>
        <v/>
      </c>
      <c r="U233" s="76">
        <f>IF('Prioritized Approach Milestones'!$B233=6,'Prioritized Approach Milestones'!$F233,"")</f>
        <v>0</v>
      </c>
      <c r="V233" s="77" t="str">
        <f>IF(AND('Prioritized Approach Milestones'!C233="Yes",'Prioritized Approach Milestones'!F233=""),"CORRECT",IF('Prioritized Approach Milestones'!C233="No","CORRECT",IF('Prioritized Approach Milestones'!B233=1,"ERROR 1","N/A")))</f>
        <v>N/A</v>
      </c>
      <c r="W233" s="77" t="str">
        <f>IF(AND('Prioritized Approach Milestones'!C233="Yes",'Prioritized Approach Milestones'!F233=""),"CORRECT",IF('Prioritized Approach Milestones'!C233="No","CORRECT",IF('Prioritized Approach Milestones'!B233=2,"ERROR 1","N/A")))</f>
        <v>N/A</v>
      </c>
      <c r="X233" s="77" t="str">
        <f>IF(AND('Prioritized Approach Milestones'!C233="Yes",'Prioritized Approach Milestones'!F233=""),"CORRECT",IF('Prioritized Approach Milestones'!C233="No","CORRECT",IF('Prioritized Approach Milestones'!B233=3,"ERROR 1","N/A")))</f>
        <v>N/A</v>
      </c>
      <c r="Y233" s="77" t="str">
        <f>IF(AND('Prioritized Approach Milestones'!C233="Yes",'Prioritized Approach Milestones'!F233=""),"CORRECT",IF('Prioritized Approach Milestones'!C233="No","CORRECT",IF('Prioritized Approach Milestones'!B233=4,"ERROR 1","N/A")))</f>
        <v>N/A</v>
      </c>
      <c r="Z233" s="77" t="str">
        <f>IF(AND('Prioritized Approach Milestones'!C233="Yes",'Prioritized Approach Milestones'!F233=""),"CORRECT",IF('Prioritized Approach Milestones'!C233="No","CORRECT",IF('Prioritized Approach Milestones'!B233=5,"ERROR 1","N/A")))</f>
        <v>N/A</v>
      </c>
      <c r="AA233" s="77" t="str">
        <f>IF(AND('Prioritized Approach Milestones'!C233="Yes",'Prioritized Approach Milestones'!F233=""),"CORRECT",IF('Prioritized Approach Milestones'!C233="No","CORRECT",IF('Prioritized Approach Milestones'!B233=6,"ERROR 1","N/A")))</f>
        <v>ERROR 1</v>
      </c>
      <c r="AB233" s="69" t="str">
        <f>IF(AND('Prioritized Approach Milestones'!C233="No",'Prioritized Approach Milestones'!F233=""),IF('Prioritized Approach Milestones'!B233=1,"ERROR 2","N/A"),"CORRECT")</f>
        <v>CORRECT</v>
      </c>
      <c r="AC233" s="69" t="str">
        <f>IF(AND('Prioritized Approach Milestones'!C233="No",'Prioritized Approach Milestones'!F233=""),IF('Prioritized Approach Milestones'!B233=2,"ERROR 2","N/A"),"CORRECT")</f>
        <v>CORRECT</v>
      </c>
      <c r="AD233" s="69" t="str">
        <f>IF(AND('Prioritized Approach Milestones'!C233="No",'Prioritized Approach Milestones'!F233=""),IF('Prioritized Approach Milestones'!B233=3,"ERROR 2","N/A"),"CORRECT")</f>
        <v>CORRECT</v>
      </c>
      <c r="AE233" s="69" t="str">
        <f>IF(AND('Prioritized Approach Milestones'!C233="No",'Prioritized Approach Milestones'!F233=""),IF('Prioritized Approach Milestones'!B233=4,"ERROR 2","N/A"),"CORRECT")</f>
        <v>CORRECT</v>
      </c>
      <c r="AF233" s="69" t="str">
        <f>IF(AND('Prioritized Approach Milestones'!C233="No",'Prioritized Approach Milestones'!F233=""),IF('Prioritized Approach Milestones'!B233=5,"ERROR 2","N/A"),"CORRECT")</f>
        <v>CORRECT</v>
      </c>
      <c r="AG233" s="78" t="str">
        <f>IF(AND('Prioritized Approach Milestones'!C233="No",'Prioritized Approach Milestones'!F233=""),IF('Prioritized Approach Milestones'!B233=6,"ERROR 2","N/A"),"CORRECT")</f>
        <v>CORRECT</v>
      </c>
    </row>
    <row r="234" spans="1:33">
      <c r="A234" s="85">
        <f>COUNTIFS('Prioritized Approach Milestones'!B234,"1",'Prioritized Approach Milestones'!C234,"yes")</f>
        <v>0</v>
      </c>
      <c r="B234" s="90">
        <f>COUNTIFS('Prioritized Approach Milestones'!B234,"2",'Prioritized Approach Milestones'!C234,"yes")</f>
        <v>0</v>
      </c>
      <c r="C234" s="86">
        <f>COUNTIFS('Prioritized Approach Milestones'!B234,"3",'Prioritized Approach Milestones'!C234,"yes")</f>
        <v>0</v>
      </c>
      <c r="D234" s="87">
        <f>COUNTIFS('Prioritized Approach Milestones'!B234,"4",'Prioritized Approach Milestones'!C234,"yes")</f>
        <v>0</v>
      </c>
      <c r="E234" s="88">
        <f>COUNTIFS('Prioritized Approach Milestones'!B234,"5",'Prioritized Approach Milestones'!C234,"yes")</f>
        <v>0</v>
      </c>
      <c r="F234" s="89">
        <f>COUNTIFS('Prioritized Approach Milestones'!B234,"6",'Prioritized Approach Milestones'!C234,"yes")</f>
        <v>0</v>
      </c>
      <c r="G234" s="274">
        <f t="shared" si="11"/>
        <v>0</v>
      </c>
      <c r="H234" s="172">
        <f>COUNTIFS('Prioritized Approach Milestones'!B234,"1",'Prioritized Approach Milestones'!C234,"N/A")</f>
        <v>0</v>
      </c>
      <c r="I234" s="172">
        <f>COUNTIFS('Prioritized Approach Milestones'!B234,"2",'Prioritized Approach Milestones'!C234,"N/A")</f>
        <v>0</v>
      </c>
      <c r="J234" s="172">
        <f>COUNTIFS('Prioritized Approach Milestones'!B234,"3",'Prioritized Approach Milestones'!C234,"N/A")</f>
        <v>0</v>
      </c>
      <c r="K234" s="172">
        <f>COUNTIFS('Prioritized Approach Milestones'!B234,"4",'Prioritized Approach Milestones'!C234,"N/A")</f>
        <v>0</v>
      </c>
      <c r="L234" s="172">
        <f>COUNTIFS('Prioritized Approach Milestones'!B234,"5",'Prioritized Approach Milestones'!C234,"N/A")</f>
        <v>0</v>
      </c>
      <c r="M234" s="172">
        <f>COUNTIFS('Prioritized Approach Milestones'!B234,"6",'Prioritized Approach Milestones'!C234,"N/A")</f>
        <v>0</v>
      </c>
      <c r="N234" s="260">
        <f t="shared" si="10"/>
        <v>0</v>
      </c>
      <c r="O234" s="279"/>
      <c r="P234" s="75" t="str">
        <f>IF('Prioritized Approach Milestones'!$B234=1,'Prioritized Approach Milestones'!$F234,"")</f>
        <v/>
      </c>
      <c r="Q234" s="75" t="str">
        <f>IF('Prioritized Approach Milestones'!$B234=2,'Prioritized Approach Milestones'!$F234,"")</f>
        <v/>
      </c>
      <c r="R234" s="75" t="str">
        <f>IF('Prioritized Approach Milestones'!$B234=3,'Prioritized Approach Milestones'!$F234,"")</f>
        <v/>
      </c>
      <c r="S234" s="75" t="str">
        <f>IF('Prioritized Approach Milestones'!$B234=4,'Prioritized Approach Milestones'!$F234,"")</f>
        <v/>
      </c>
      <c r="T234" s="75" t="str">
        <f>IF('Prioritized Approach Milestones'!$B234=5,'Prioritized Approach Milestones'!$F234,"")</f>
        <v/>
      </c>
      <c r="U234" s="76">
        <f>IF('Prioritized Approach Milestones'!$B234=6,'Prioritized Approach Milestones'!$F234,"")</f>
        <v>0</v>
      </c>
      <c r="V234" s="77" t="str">
        <f>IF(AND('Prioritized Approach Milestones'!C234="Yes",'Prioritized Approach Milestones'!F234=""),"CORRECT",IF('Prioritized Approach Milestones'!C234="No","CORRECT",IF('Prioritized Approach Milestones'!B234=1,"ERROR 1","N/A")))</f>
        <v>N/A</v>
      </c>
      <c r="W234" s="77" t="str">
        <f>IF(AND('Prioritized Approach Milestones'!C234="Yes",'Prioritized Approach Milestones'!F234=""),"CORRECT",IF('Prioritized Approach Milestones'!C234="No","CORRECT",IF('Prioritized Approach Milestones'!B234=2,"ERROR 1","N/A")))</f>
        <v>N/A</v>
      </c>
      <c r="X234" s="77" t="str">
        <f>IF(AND('Prioritized Approach Milestones'!C234="Yes",'Prioritized Approach Milestones'!F234=""),"CORRECT",IF('Prioritized Approach Milestones'!C234="No","CORRECT",IF('Prioritized Approach Milestones'!B234=3,"ERROR 1","N/A")))</f>
        <v>N/A</v>
      </c>
      <c r="Y234" s="77" t="str">
        <f>IF(AND('Prioritized Approach Milestones'!C234="Yes",'Prioritized Approach Milestones'!F234=""),"CORRECT",IF('Prioritized Approach Milestones'!C234="No","CORRECT",IF('Prioritized Approach Milestones'!B234=4,"ERROR 1","N/A")))</f>
        <v>N/A</v>
      </c>
      <c r="Z234" s="77" t="str">
        <f>IF(AND('Prioritized Approach Milestones'!C234="Yes",'Prioritized Approach Milestones'!F234=""),"CORRECT",IF('Prioritized Approach Milestones'!C234="No","CORRECT",IF('Prioritized Approach Milestones'!B234=5,"ERROR 1","N/A")))</f>
        <v>N/A</v>
      </c>
      <c r="AA234" s="77" t="str">
        <f>IF(AND('Prioritized Approach Milestones'!C234="Yes",'Prioritized Approach Milestones'!F234=""),"CORRECT",IF('Prioritized Approach Milestones'!C234="No","CORRECT",IF('Prioritized Approach Milestones'!B234=6,"ERROR 1","N/A")))</f>
        <v>ERROR 1</v>
      </c>
      <c r="AB234" s="69" t="str">
        <f>IF(AND('Prioritized Approach Milestones'!C234="No",'Prioritized Approach Milestones'!F234=""),IF('Prioritized Approach Milestones'!B234=1,"ERROR 2","N/A"),"CORRECT")</f>
        <v>CORRECT</v>
      </c>
      <c r="AC234" s="69" t="str">
        <f>IF(AND('Prioritized Approach Milestones'!C234="No",'Prioritized Approach Milestones'!F234=""),IF('Prioritized Approach Milestones'!B234=2,"ERROR 2","N/A"),"CORRECT")</f>
        <v>CORRECT</v>
      </c>
      <c r="AD234" s="69" t="str">
        <f>IF(AND('Prioritized Approach Milestones'!C234="No",'Prioritized Approach Milestones'!F234=""),IF('Prioritized Approach Milestones'!B234=3,"ERROR 2","N/A"),"CORRECT")</f>
        <v>CORRECT</v>
      </c>
      <c r="AE234" s="69" t="str">
        <f>IF(AND('Prioritized Approach Milestones'!C234="No",'Prioritized Approach Milestones'!F234=""),IF('Prioritized Approach Milestones'!B234=4,"ERROR 2","N/A"),"CORRECT")</f>
        <v>CORRECT</v>
      </c>
      <c r="AF234" s="69" t="str">
        <f>IF(AND('Prioritized Approach Milestones'!C234="No",'Prioritized Approach Milestones'!F234=""),IF('Prioritized Approach Milestones'!B234=5,"ERROR 2","N/A"),"CORRECT")</f>
        <v>CORRECT</v>
      </c>
      <c r="AG234" s="78" t="str">
        <f>IF(AND('Prioritized Approach Milestones'!C234="No",'Prioritized Approach Milestones'!F234=""),IF('Prioritized Approach Milestones'!B234=6,"ERROR 2","N/A"),"CORRECT")</f>
        <v>CORRECT</v>
      </c>
    </row>
    <row r="235" spans="1:33">
      <c r="A235" s="85">
        <f>COUNTIFS('Prioritized Approach Milestones'!B235,"1",'Prioritized Approach Milestones'!C235,"yes")</f>
        <v>0</v>
      </c>
      <c r="B235" s="90">
        <f>COUNTIFS('Prioritized Approach Milestones'!B235,"2",'Prioritized Approach Milestones'!C235,"yes")</f>
        <v>0</v>
      </c>
      <c r="C235" s="86">
        <f>COUNTIFS('Prioritized Approach Milestones'!B235,"3",'Prioritized Approach Milestones'!C235,"yes")</f>
        <v>0</v>
      </c>
      <c r="D235" s="87">
        <f>COUNTIFS('Prioritized Approach Milestones'!B235,"4",'Prioritized Approach Milestones'!C235,"yes")</f>
        <v>0</v>
      </c>
      <c r="E235" s="88">
        <f>COUNTIFS('Prioritized Approach Milestones'!B235,"5",'Prioritized Approach Milestones'!C235,"yes")</f>
        <v>0</v>
      </c>
      <c r="F235" s="89">
        <f>COUNTIFS('Prioritized Approach Milestones'!B235,"6",'Prioritized Approach Milestones'!C235,"yes")</f>
        <v>0</v>
      </c>
      <c r="G235" s="274">
        <f t="shared" si="11"/>
        <v>0</v>
      </c>
      <c r="H235" s="172">
        <f>COUNTIFS('Prioritized Approach Milestones'!B235,"1",'Prioritized Approach Milestones'!C235,"N/A")</f>
        <v>0</v>
      </c>
      <c r="I235" s="172">
        <f>COUNTIFS('Prioritized Approach Milestones'!B235,"2",'Prioritized Approach Milestones'!C235,"N/A")</f>
        <v>0</v>
      </c>
      <c r="J235" s="172">
        <f>COUNTIFS('Prioritized Approach Milestones'!B235,"3",'Prioritized Approach Milestones'!C235,"N/A")</f>
        <v>0</v>
      </c>
      <c r="K235" s="172">
        <f>COUNTIFS('Prioritized Approach Milestones'!B235,"4",'Prioritized Approach Milestones'!C235,"N/A")</f>
        <v>0</v>
      </c>
      <c r="L235" s="172">
        <f>COUNTIFS('Prioritized Approach Milestones'!B235,"5",'Prioritized Approach Milestones'!C235,"N/A")</f>
        <v>0</v>
      </c>
      <c r="M235" s="172">
        <f>COUNTIFS('Prioritized Approach Milestones'!B235,"6",'Prioritized Approach Milestones'!C235,"N/A")</f>
        <v>0</v>
      </c>
      <c r="N235" s="260">
        <f t="shared" si="10"/>
        <v>0</v>
      </c>
      <c r="O235" s="279"/>
      <c r="P235" s="75" t="str">
        <f>IF('Prioritized Approach Milestones'!$B235=1,'Prioritized Approach Milestones'!$F235,"")</f>
        <v/>
      </c>
      <c r="Q235" s="75" t="str">
        <f>IF('Prioritized Approach Milestones'!$B235=2,'Prioritized Approach Milestones'!$F235,"")</f>
        <v/>
      </c>
      <c r="R235" s="75" t="str">
        <f>IF('Prioritized Approach Milestones'!$B235=3,'Prioritized Approach Milestones'!$F235,"")</f>
        <v/>
      </c>
      <c r="S235" s="75" t="str">
        <f>IF('Prioritized Approach Milestones'!$B235=4,'Prioritized Approach Milestones'!$F235,"")</f>
        <v/>
      </c>
      <c r="T235" s="75" t="str">
        <f>IF('Prioritized Approach Milestones'!$B235=5,'Prioritized Approach Milestones'!$F235,"")</f>
        <v/>
      </c>
      <c r="U235" s="76">
        <f>IF('Prioritized Approach Milestones'!$B235=6,'Prioritized Approach Milestones'!$F235,"")</f>
        <v>0</v>
      </c>
      <c r="V235" s="77" t="str">
        <f>IF(AND('Prioritized Approach Milestones'!C235="Yes",'Prioritized Approach Milestones'!F235=""),"CORRECT",IF('Prioritized Approach Milestones'!C235="No","CORRECT",IF('Prioritized Approach Milestones'!B235=1,"ERROR 1","N/A")))</f>
        <v>N/A</v>
      </c>
      <c r="W235" s="77" t="str">
        <f>IF(AND('Prioritized Approach Milestones'!C235="Yes",'Prioritized Approach Milestones'!F235=""),"CORRECT",IF('Prioritized Approach Milestones'!C235="No","CORRECT",IF('Prioritized Approach Milestones'!B235=2,"ERROR 1","N/A")))</f>
        <v>N/A</v>
      </c>
      <c r="X235" s="77" t="str">
        <f>IF(AND('Prioritized Approach Milestones'!C235="Yes",'Prioritized Approach Milestones'!F235=""),"CORRECT",IF('Prioritized Approach Milestones'!C235="No","CORRECT",IF('Prioritized Approach Milestones'!B235=3,"ERROR 1","N/A")))</f>
        <v>N/A</v>
      </c>
      <c r="Y235" s="77" t="str">
        <f>IF(AND('Prioritized Approach Milestones'!C235="Yes",'Prioritized Approach Milestones'!F235=""),"CORRECT",IF('Prioritized Approach Milestones'!C235="No","CORRECT",IF('Prioritized Approach Milestones'!B235=4,"ERROR 1","N/A")))</f>
        <v>N/A</v>
      </c>
      <c r="Z235" s="77" t="str">
        <f>IF(AND('Prioritized Approach Milestones'!C235="Yes",'Prioritized Approach Milestones'!F235=""),"CORRECT",IF('Prioritized Approach Milestones'!C235="No","CORRECT",IF('Prioritized Approach Milestones'!B235=5,"ERROR 1","N/A")))</f>
        <v>N/A</v>
      </c>
      <c r="AA235" s="77" t="str">
        <f>IF(AND('Prioritized Approach Milestones'!C235="Yes",'Prioritized Approach Milestones'!F235=""),"CORRECT",IF('Prioritized Approach Milestones'!C235="No","CORRECT",IF('Prioritized Approach Milestones'!B235=6,"ERROR 1","N/A")))</f>
        <v>ERROR 1</v>
      </c>
      <c r="AB235" s="69" t="str">
        <f>IF(AND('Prioritized Approach Milestones'!C235="No",'Prioritized Approach Milestones'!F235=""),IF('Prioritized Approach Milestones'!B235=1,"ERROR 2","N/A"),"CORRECT")</f>
        <v>CORRECT</v>
      </c>
      <c r="AC235" s="69" t="str">
        <f>IF(AND('Prioritized Approach Milestones'!C235="No",'Prioritized Approach Milestones'!F235=""),IF('Prioritized Approach Milestones'!B235=2,"ERROR 2","N/A"),"CORRECT")</f>
        <v>CORRECT</v>
      </c>
      <c r="AD235" s="69" t="str">
        <f>IF(AND('Prioritized Approach Milestones'!C235="No",'Prioritized Approach Milestones'!F235=""),IF('Prioritized Approach Milestones'!B235=3,"ERROR 2","N/A"),"CORRECT")</f>
        <v>CORRECT</v>
      </c>
      <c r="AE235" s="69" t="str">
        <f>IF(AND('Prioritized Approach Milestones'!C235="No",'Prioritized Approach Milestones'!F235=""),IF('Prioritized Approach Milestones'!B235=4,"ERROR 2","N/A"),"CORRECT")</f>
        <v>CORRECT</v>
      </c>
      <c r="AF235" s="69" t="str">
        <f>IF(AND('Prioritized Approach Milestones'!C235="No",'Prioritized Approach Milestones'!F235=""),IF('Prioritized Approach Milestones'!B235=5,"ERROR 2","N/A"),"CORRECT")</f>
        <v>CORRECT</v>
      </c>
      <c r="AG235" s="78" t="str">
        <f>IF(AND('Prioritized Approach Milestones'!C235="No",'Prioritized Approach Milestones'!F235=""),IF('Prioritized Approach Milestones'!B235=6,"ERROR 2","N/A"),"CORRECT")</f>
        <v>CORRECT</v>
      </c>
    </row>
    <row r="236" spans="1:33">
      <c r="A236" s="85">
        <f>COUNTIFS('Prioritized Approach Milestones'!B236,"1",'Prioritized Approach Milestones'!C236,"yes")</f>
        <v>0</v>
      </c>
      <c r="B236" s="90">
        <f>COUNTIFS('Prioritized Approach Milestones'!B236,"2",'Prioritized Approach Milestones'!C236,"yes")</f>
        <v>0</v>
      </c>
      <c r="C236" s="86">
        <f>COUNTIFS('Prioritized Approach Milestones'!B236,"3",'Prioritized Approach Milestones'!C236,"yes")</f>
        <v>0</v>
      </c>
      <c r="D236" s="87">
        <f>COUNTIFS('Prioritized Approach Milestones'!B236,"4",'Prioritized Approach Milestones'!C236,"yes")</f>
        <v>0</v>
      </c>
      <c r="E236" s="88">
        <f>COUNTIFS('Prioritized Approach Milestones'!B236,"5",'Prioritized Approach Milestones'!C236,"yes")</f>
        <v>0</v>
      </c>
      <c r="F236" s="89">
        <f>COUNTIFS('Prioritized Approach Milestones'!B236,"6",'Prioritized Approach Milestones'!C236,"yes")</f>
        <v>0</v>
      </c>
      <c r="G236" s="274">
        <f t="shared" si="11"/>
        <v>0</v>
      </c>
      <c r="H236" s="172">
        <f>COUNTIFS('Prioritized Approach Milestones'!B236,"1",'Prioritized Approach Milestones'!C236,"N/A")</f>
        <v>0</v>
      </c>
      <c r="I236" s="172">
        <f>COUNTIFS('Prioritized Approach Milestones'!B236,"2",'Prioritized Approach Milestones'!C236,"N/A")</f>
        <v>0</v>
      </c>
      <c r="J236" s="172">
        <f>COUNTIFS('Prioritized Approach Milestones'!B236,"3",'Prioritized Approach Milestones'!C236,"N/A")</f>
        <v>0</v>
      </c>
      <c r="K236" s="172">
        <f>COUNTIFS('Prioritized Approach Milestones'!B236,"4",'Prioritized Approach Milestones'!C236,"N/A")</f>
        <v>0</v>
      </c>
      <c r="L236" s="172">
        <f>COUNTIFS('Prioritized Approach Milestones'!B236,"5",'Prioritized Approach Milestones'!C236,"N/A")</f>
        <v>0</v>
      </c>
      <c r="M236" s="172">
        <f>COUNTIFS('Prioritized Approach Milestones'!B236,"6",'Prioritized Approach Milestones'!C236,"N/A")</f>
        <v>0</v>
      </c>
      <c r="N236" s="260">
        <f t="shared" si="10"/>
        <v>0</v>
      </c>
      <c r="O236" s="279"/>
      <c r="P236" s="75" t="str">
        <f>IF('Prioritized Approach Milestones'!$B236=1,'Prioritized Approach Milestones'!$F236,"")</f>
        <v/>
      </c>
      <c r="Q236" s="75" t="str">
        <f>IF('Prioritized Approach Milestones'!$B236=2,'Prioritized Approach Milestones'!$F236,"")</f>
        <v/>
      </c>
      <c r="R236" s="75" t="str">
        <f>IF('Prioritized Approach Milestones'!$B236=3,'Prioritized Approach Milestones'!$F236,"")</f>
        <v/>
      </c>
      <c r="S236" s="75" t="str">
        <f>IF('Prioritized Approach Milestones'!$B236=4,'Prioritized Approach Milestones'!$F236,"")</f>
        <v/>
      </c>
      <c r="T236" s="75" t="str">
        <f>IF('Prioritized Approach Milestones'!$B236=5,'Prioritized Approach Milestones'!$F236,"")</f>
        <v/>
      </c>
      <c r="U236" s="76">
        <f>IF('Prioritized Approach Milestones'!$B236=6,'Prioritized Approach Milestones'!$F236,"")</f>
        <v>0</v>
      </c>
      <c r="V236" s="77" t="str">
        <f>IF(AND('Prioritized Approach Milestones'!C236="Yes",'Prioritized Approach Milestones'!F236=""),"CORRECT",IF('Prioritized Approach Milestones'!C236="No","CORRECT",IF('Prioritized Approach Milestones'!B236=1,"ERROR 1","N/A")))</f>
        <v>N/A</v>
      </c>
      <c r="W236" s="77" t="str">
        <f>IF(AND('Prioritized Approach Milestones'!C236="Yes",'Prioritized Approach Milestones'!F236=""),"CORRECT",IF('Prioritized Approach Milestones'!C236="No","CORRECT",IF('Prioritized Approach Milestones'!B236=2,"ERROR 1","N/A")))</f>
        <v>N/A</v>
      </c>
      <c r="X236" s="77" t="str">
        <f>IF(AND('Prioritized Approach Milestones'!C236="Yes",'Prioritized Approach Milestones'!F236=""),"CORRECT",IF('Prioritized Approach Milestones'!C236="No","CORRECT",IF('Prioritized Approach Milestones'!B236=3,"ERROR 1","N/A")))</f>
        <v>N/A</v>
      </c>
      <c r="Y236" s="77" t="str">
        <f>IF(AND('Prioritized Approach Milestones'!C236="Yes",'Prioritized Approach Milestones'!F236=""),"CORRECT",IF('Prioritized Approach Milestones'!C236="No","CORRECT",IF('Prioritized Approach Milestones'!B236=4,"ERROR 1","N/A")))</f>
        <v>N/A</v>
      </c>
      <c r="Z236" s="77" t="str">
        <f>IF(AND('Prioritized Approach Milestones'!C236="Yes",'Prioritized Approach Milestones'!F236=""),"CORRECT",IF('Prioritized Approach Milestones'!C236="No","CORRECT",IF('Prioritized Approach Milestones'!B236=5,"ERROR 1","N/A")))</f>
        <v>N/A</v>
      </c>
      <c r="AA236" s="77" t="str">
        <f>IF(AND('Prioritized Approach Milestones'!C236="Yes",'Prioritized Approach Milestones'!F236=""),"CORRECT",IF('Prioritized Approach Milestones'!C236="No","CORRECT",IF('Prioritized Approach Milestones'!B236=6,"ERROR 1","N/A")))</f>
        <v>ERROR 1</v>
      </c>
      <c r="AB236" s="69" t="str">
        <f>IF(AND('Prioritized Approach Milestones'!C236="No",'Prioritized Approach Milestones'!F236=""),IF('Prioritized Approach Milestones'!B236=1,"ERROR 2","N/A"),"CORRECT")</f>
        <v>CORRECT</v>
      </c>
      <c r="AC236" s="69" t="str">
        <f>IF(AND('Prioritized Approach Milestones'!C236="No",'Prioritized Approach Milestones'!F236=""),IF('Prioritized Approach Milestones'!B236=2,"ERROR 2","N/A"),"CORRECT")</f>
        <v>CORRECT</v>
      </c>
      <c r="AD236" s="69" t="str">
        <f>IF(AND('Prioritized Approach Milestones'!C236="No",'Prioritized Approach Milestones'!F236=""),IF('Prioritized Approach Milestones'!B236=3,"ERROR 2","N/A"),"CORRECT")</f>
        <v>CORRECT</v>
      </c>
      <c r="AE236" s="69" t="str">
        <f>IF(AND('Prioritized Approach Milestones'!C236="No",'Prioritized Approach Milestones'!F236=""),IF('Prioritized Approach Milestones'!B236=4,"ERROR 2","N/A"),"CORRECT")</f>
        <v>CORRECT</v>
      </c>
      <c r="AF236" s="69" t="str">
        <f>IF(AND('Prioritized Approach Milestones'!C236="No",'Prioritized Approach Milestones'!F236=""),IF('Prioritized Approach Milestones'!B236=5,"ERROR 2","N/A"),"CORRECT")</f>
        <v>CORRECT</v>
      </c>
      <c r="AG236" s="78" t="str">
        <f>IF(AND('Prioritized Approach Milestones'!C236="No",'Prioritized Approach Milestones'!F236=""),IF('Prioritized Approach Milestones'!B236=6,"ERROR 2","N/A"),"CORRECT")</f>
        <v>CORRECT</v>
      </c>
    </row>
    <row r="237" spans="1:33">
      <c r="A237" s="85">
        <f>COUNTIFS('Prioritized Approach Milestones'!B237,"1",'Prioritized Approach Milestones'!C237,"yes")</f>
        <v>0</v>
      </c>
      <c r="B237" s="90">
        <f>COUNTIFS('Prioritized Approach Milestones'!B237,"2",'Prioritized Approach Milestones'!C237,"yes")</f>
        <v>0</v>
      </c>
      <c r="C237" s="86">
        <f>COUNTIFS('Prioritized Approach Milestones'!B237,"3",'Prioritized Approach Milestones'!C237,"yes")</f>
        <v>0</v>
      </c>
      <c r="D237" s="87">
        <f>COUNTIFS('Prioritized Approach Milestones'!B237,"4",'Prioritized Approach Milestones'!C237,"yes")</f>
        <v>0</v>
      </c>
      <c r="E237" s="88">
        <f>COUNTIFS('Prioritized Approach Milestones'!B237,"5",'Prioritized Approach Milestones'!C237,"yes")</f>
        <v>0</v>
      </c>
      <c r="F237" s="89">
        <f>COUNTIFS('Prioritized Approach Milestones'!B237,"6",'Prioritized Approach Milestones'!C237,"yes")</f>
        <v>0</v>
      </c>
      <c r="G237" s="274">
        <f t="shared" si="11"/>
        <v>0</v>
      </c>
      <c r="H237" s="172">
        <f>COUNTIFS('Prioritized Approach Milestones'!B237,"1",'Prioritized Approach Milestones'!C237,"N/A")</f>
        <v>0</v>
      </c>
      <c r="I237" s="172">
        <f>COUNTIFS('Prioritized Approach Milestones'!B237,"2",'Prioritized Approach Milestones'!C237,"N/A")</f>
        <v>0</v>
      </c>
      <c r="J237" s="172">
        <f>COUNTIFS('Prioritized Approach Milestones'!B237,"3",'Prioritized Approach Milestones'!C237,"N/A")</f>
        <v>0</v>
      </c>
      <c r="K237" s="172">
        <f>COUNTIFS('Prioritized Approach Milestones'!B237,"4",'Prioritized Approach Milestones'!C237,"N/A")</f>
        <v>0</v>
      </c>
      <c r="L237" s="172">
        <f>COUNTIFS('Prioritized Approach Milestones'!B237,"5",'Prioritized Approach Milestones'!C237,"N/A")</f>
        <v>0</v>
      </c>
      <c r="M237" s="172">
        <f>COUNTIFS('Prioritized Approach Milestones'!B237,"6",'Prioritized Approach Milestones'!C237,"N/A")</f>
        <v>0</v>
      </c>
      <c r="N237" s="260">
        <f t="shared" si="10"/>
        <v>0</v>
      </c>
      <c r="O237" s="279"/>
      <c r="P237" s="75" t="str">
        <f>IF('Prioritized Approach Milestones'!$B237=1,'Prioritized Approach Milestones'!$F237,"")</f>
        <v/>
      </c>
      <c r="Q237" s="75" t="str">
        <f>IF('Prioritized Approach Milestones'!$B237=2,'Prioritized Approach Milestones'!$F237,"")</f>
        <v/>
      </c>
      <c r="R237" s="75" t="str">
        <f>IF('Prioritized Approach Milestones'!$B237=3,'Prioritized Approach Milestones'!$F237,"")</f>
        <v/>
      </c>
      <c r="S237" s="75" t="str">
        <f>IF('Prioritized Approach Milestones'!$B237=4,'Prioritized Approach Milestones'!$F237,"")</f>
        <v/>
      </c>
      <c r="T237" s="75" t="str">
        <f>IF('Prioritized Approach Milestones'!$B237=5,'Prioritized Approach Milestones'!$F237,"")</f>
        <v/>
      </c>
      <c r="U237" s="76">
        <f>IF('Prioritized Approach Milestones'!$B237=6,'Prioritized Approach Milestones'!$F237,"")</f>
        <v>0</v>
      </c>
      <c r="V237" s="77" t="str">
        <f>IF(AND('Prioritized Approach Milestones'!C237="Yes",'Prioritized Approach Milestones'!F237=""),"CORRECT",IF('Prioritized Approach Milestones'!C237="No","CORRECT",IF('Prioritized Approach Milestones'!B237=1,"ERROR 1","N/A")))</f>
        <v>N/A</v>
      </c>
      <c r="W237" s="77" t="str">
        <f>IF(AND('Prioritized Approach Milestones'!C237="Yes",'Prioritized Approach Milestones'!F237=""),"CORRECT",IF('Prioritized Approach Milestones'!C237="No","CORRECT",IF('Prioritized Approach Milestones'!B237=2,"ERROR 1","N/A")))</f>
        <v>N/A</v>
      </c>
      <c r="X237" s="77" t="str">
        <f>IF(AND('Prioritized Approach Milestones'!C237="Yes",'Prioritized Approach Milestones'!F237=""),"CORRECT",IF('Prioritized Approach Milestones'!C237="No","CORRECT",IF('Prioritized Approach Milestones'!B237=3,"ERROR 1","N/A")))</f>
        <v>N/A</v>
      </c>
      <c r="Y237" s="77" t="str">
        <f>IF(AND('Prioritized Approach Milestones'!C237="Yes",'Prioritized Approach Milestones'!F237=""),"CORRECT",IF('Prioritized Approach Milestones'!C237="No","CORRECT",IF('Prioritized Approach Milestones'!B237=4,"ERROR 1","N/A")))</f>
        <v>N/A</v>
      </c>
      <c r="Z237" s="77" t="str">
        <f>IF(AND('Prioritized Approach Milestones'!C237="Yes",'Prioritized Approach Milestones'!F237=""),"CORRECT",IF('Prioritized Approach Milestones'!C237="No","CORRECT",IF('Prioritized Approach Milestones'!B237=5,"ERROR 1","N/A")))</f>
        <v>N/A</v>
      </c>
      <c r="AA237" s="77" t="str">
        <f>IF(AND('Prioritized Approach Milestones'!C237="Yes",'Prioritized Approach Milestones'!F237=""),"CORRECT",IF('Prioritized Approach Milestones'!C237="No","CORRECT",IF('Prioritized Approach Milestones'!B237=6,"ERROR 1","N/A")))</f>
        <v>ERROR 1</v>
      </c>
      <c r="AB237" s="69" t="str">
        <f>IF(AND('Prioritized Approach Milestones'!C237="No",'Prioritized Approach Milestones'!F237=""),IF('Prioritized Approach Milestones'!B237=1,"ERROR 2","N/A"),"CORRECT")</f>
        <v>CORRECT</v>
      </c>
      <c r="AC237" s="69" t="str">
        <f>IF(AND('Prioritized Approach Milestones'!C237="No",'Prioritized Approach Milestones'!F237=""),IF('Prioritized Approach Milestones'!B237=2,"ERROR 2","N/A"),"CORRECT")</f>
        <v>CORRECT</v>
      </c>
      <c r="AD237" s="69" t="str">
        <f>IF(AND('Prioritized Approach Milestones'!C237="No",'Prioritized Approach Milestones'!F237=""),IF('Prioritized Approach Milestones'!B237=3,"ERROR 2","N/A"),"CORRECT")</f>
        <v>CORRECT</v>
      </c>
      <c r="AE237" s="69" t="str">
        <f>IF(AND('Prioritized Approach Milestones'!C237="No",'Prioritized Approach Milestones'!F237=""),IF('Prioritized Approach Milestones'!B237=4,"ERROR 2","N/A"),"CORRECT")</f>
        <v>CORRECT</v>
      </c>
      <c r="AF237" s="69" t="str">
        <f>IF(AND('Prioritized Approach Milestones'!C237="No",'Prioritized Approach Milestones'!F237=""),IF('Prioritized Approach Milestones'!B237=5,"ERROR 2","N/A"),"CORRECT")</f>
        <v>CORRECT</v>
      </c>
      <c r="AG237" s="78" t="str">
        <f>IF(AND('Prioritized Approach Milestones'!C237="No",'Prioritized Approach Milestones'!F237=""),IF('Prioritized Approach Milestones'!B237=6,"ERROR 2","N/A"),"CORRECT")</f>
        <v>CORRECT</v>
      </c>
    </row>
    <row r="238" spans="1:33">
      <c r="A238" s="85">
        <f>COUNTIFS('Prioritized Approach Milestones'!B238,"1",'Prioritized Approach Milestones'!C238,"yes")</f>
        <v>0</v>
      </c>
      <c r="B238" s="90">
        <f>COUNTIFS('Prioritized Approach Milestones'!B238,"2",'Prioritized Approach Milestones'!C238,"yes")</f>
        <v>0</v>
      </c>
      <c r="C238" s="86">
        <f>COUNTIFS('Prioritized Approach Milestones'!B238,"3",'Prioritized Approach Milestones'!C238,"yes")</f>
        <v>0</v>
      </c>
      <c r="D238" s="87">
        <f>COUNTIFS('Prioritized Approach Milestones'!B238,"4",'Prioritized Approach Milestones'!C238,"yes")</f>
        <v>0</v>
      </c>
      <c r="E238" s="88">
        <f>COUNTIFS('Prioritized Approach Milestones'!B238,"5",'Prioritized Approach Milestones'!C238,"yes")</f>
        <v>0</v>
      </c>
      <c r="F238" s="89">
        <f>COUNTIFS('Prioritized Approach Milestones'!B238,"6",'Prioritized Approach Milestones'!C238,"yes")</f>
        <v>0</v>
      </c>
      <c r="G238" s="274">
        <f t="shared" si="11"/>
        <v>0</v>
      </c>
      <c r="H238" s="172">
        <f>COUNTIFS('Prioritized Approach Milestones'!B238,"1",'Prioritized Approach Milestones'!C238,"N/A")</f>
        <v>0</v>
      </c>
      <c r="I238" s="172">
        <f>COUNTIFS('Prioritized Approach Milestones'!B238,"2",'Prioritized Approach Milestones'!C238,"N/A")</f>
        <v>0</v>
      </c>
      <c r="J238" s="172">
        <f>COUNTIFS('Prioritized Approach Milestones'!B238,"3",'Prioritized Approach Milestones'!C238,"N/A")</f>
        <v>0</v>
      </c>
      <c r="K238" s="172">
        <f>COUNTIFS('Prioritized Approach Milestones'!B238,"4",'Prioritized Approach Milestones'!C238,"N/A")</f>
        <v>0</v>
      </c>
      <c r="L238" s="172">
        <f>COUNTIFS('Prioritized Approach Milestones'!B238,"5",'Prioritized Approach Milestones'!C238,"N/A")</f>
        <v>0</v>
      </c>
      <c r="M238" s="172">
        <f>COUNTIFS('Prioritized Approach Milestones'!B238,"6",'Prioritized Approach Milestones'!C238,"N/A")</f>
        <v>0</v>
      </c>
      <c r="N238" s="260">
        <f t="shared" si="10"/>
        <v>0</v>
      </c>
      <c r="O238" s="279"/>
      <c r="P238" s="75" t="str">
        <f>IF('Prioritized Approach Milestones'!$B238=1,'Prioritized Approach Milestones'!$F238,"")</f>
        <v/>
      </c>
      <c r="Q238" s="75" t="str">
        <f>IF('Prioritized Approach Milestones'!$B238=2,'Prioritized Approach Milestones'!$F238,"")</f>
        <v/>
      </c>
      <c r="R238" s="75" t="str">
        <f>IF('Prioritized Approach Milestones'!$B238=3,'Prioritized Approach Milestones'!$F238,"")</f>
        <v/>
      </c>
      <c r="S238" s="75" t="str">
        <f>IF('Prioritized Approach Milestones'!$B238=4,'Prioritized Approach Milestones'!$F238,"")</f>
        <v/>
      </c>
      <c r="T238" s="75" t="str">
        <f>IF('Prioritized Approach Milestones'!$B238=5,'Prioritized Approach Milestones'!$F238,"")</f>
        <v/>
      </c>
      <c r="U238" s="76">
        <f>IF('Prioritized Approach Milestones'!$B238=6,'Prioritized Approach Milestones'!$F238,"")</f>
        <v>0</v>
      </c>
      <c r="V238" s="77" t="str">
        <f>IF(AND('Prioritized Approach Milestones'!C238="Yes",'Prioritized Approach Milestones'!F238=""),"CORRECT",IF('Prioritized Approach Milestones'!C238="No","CORRECT",IF('Prioritized Approach Milestones'!B238=1,"ERROR 1","N/A")))</f>
        <v>N/A</v>
      </c>
      <c r="W238" s="77" t="str">
        <f>IF(AND('Prioritized Approach Milestones'!C238="Yes",'Prioritized Approach Milestones'!F238=""),"CORRECT",IF('Prioritized Approach Milestones'!C238="No","CORRECT",IF('Prioritized Approach Milestones'!B238=2,"ERROR 1","N/A")))</f>
        <v>N/A</v>
      </c>
      <c r="X238" s="77" t="str">
        <f>IF(AND('Prioritized Approach Milestones'!C238="Yes",'Prioritized Approach Milestones'!F238=""),"CORRECT",IF('Prioritized Approach Milestones'!C238="No","CORRECT",IF('Prioritized Approach Milestones'!B238=3,"ERROR 1","N/A")))</f>
        <v>N/A</v>
      </c>
      <c r="Y238" s="77" t="str">
        <f>IF(AND('Prioritized Approach Milestones'!C238="Yes",'Prioritized Approach Milestones'!F238=""),"CORRECT",IF('Prioritized Approach Milestones'!C238="No","CORRECT",IF('Prioritized Approach Milestones'!B238=4,"ERROR 1","N/A")))</f>
        <v>N/A</v>
      </c>
      <c r="Z238" s="77" t="str">
        <f>IF(AND('Prioritized Approach Milestones'!C238="Yes",'Prioritized Approach Milestones'!F238=""),"CORRECT",IF('Prioritized Approach Milestones'!C238="No","CORRECT",IF('Prioritized Approach Milestones'!B238=5,"ERROR 1","N/A")))</f>
        <v>N/A</v>
      </c>
      <c r="AA238" s="77" t="str">
        <f>IF(AND('Prioritized Approach Milestones'!C238="Yes",'Prioritized Approach Milestones'!F238=""),"CORRECT",IF('Prioritized Approach Milestones'!C238="No","CORRECT",IF('Prioritized Approach Milestones'!B238=6,"ERROR 1","N/A")))</f>
        <v>ERROR 1</v>
      </c>
      <c r="AB238" s="69" t="str">
        <f>IF(AND('Prioritized Approach Milestones'!C238="No",'Prioritized Approach Milestones'!F238=""),IF('Prioritized Approach Milestones'!B238=1,"ERROR 2","N/A"),"CORRECT")</f>
        <v>CORRECT</v>
      </c>
      <c r="AC238" s="69" t="str">
        <f>IF(AND('Prioritized Approach Milestones'!C238="No",'Prioritized Approach Milestones'!F238=""),IF('Prioritized Approach Milestones'!B238=2,"ERROR 2","N/A"),"CORRECT")</f>
        <v>CORRECT</v>
      </c>
      <c r="AD238" s="69" t="str">
        <f>IF(AND('Prioritized Approach Milestones'!C238="No",'Prioritized Approach Milestones'!F238=""),IF('Prioritized Approach Milestones'!B238=3,"ERROR 2","N/A"),"CORRECT")</f>
        <v>CORRECT</v>
      </c>
      <c r="AE238" s="69" t="str">
        <f>IF(AND('Prioritized Approach Milestones'!C238="No",'Prioritized Approach Milestones'!F238=""),IF('Prioritized Approach Milestones'!B238=4,"ERROR 2","N/A"),"CORRECT")</f>
        <v>CORRECT</v>
      </c>
      <c r="AF238" s="69" t="str">
        <f>IF(AND('Prioritized Approach Milestones'!C238="No",'Prioritized Approach Milestones'!F238=""),IF('Prioritized Approach Milestones'!B238=5,"ERROR 2","N/A"),"CORRECT")</f>
        <v>CORRECT</v>
      </c>
      <c r="AG238" s="78" t="str">
        <f>IF(AND('Prioritized Approach Milestones'!C238="No",'Prioritized Approach Milestones'!F238=""),IF('Prioritized Approach Milestones'!B238=6,"ERROR 2","N/A"),"CORRECT")</f>
        <v>CORRECT</v>
      </c>
    </row>
    <row r="239" spans="1:33">
      <c r="A239" s="85">
        <f>COUNTIFS('Prioritized Approach Milestones'!B239,"1",'Prioritized Approach Milestones'!C239,"yes")</f>
        <v>0</v>
      </c>
      <c r="B239" s="90">
        <f>COUNTIFS('Prioritized Approach Milestones'!B239,"2",'Prioritized Approach Milestones'!C239,"yes")</f>
        <v>0</v>
      </c>
      <c r="C239" s="86">
        <f>COUNTIFS('Prioritized Approach Milestones'!B239,"3",'Prioritized Approach Milestones'!C239,"yes")</f>
        <v>0</v>
      </c>
      <c r="D239" s="87">
        <f>COUNTIFS('Prioritized Approach Milestones'!B239,"4",'Prioritized Approach Milestones'!C239,"yes")</f>
        <v>0</v>
      </c>
      <c r="E239" s="88">
        <f>COUNTIFS('Prioritized Approach Milestones'!B239,"5",'Prioritized Approach Milestones'!C239,"yes")</f>
        <v>0</v>
      </c>
      <c r="F239" s="89">
        <f>COUNTIFS('Prioritized Approach Milestones'!B239,"6",'Prioritized Approach Milestones'!C239,"yes")</f>
        <v>0</v>
      </c>
      <c r="G239" s="274">
        <f t="shared" si="11"/>
        <v>0</v>
      </c>
      <c r="H239" s="172">
        <f>COUNTIFS('Prioritized Approach Milestones'!B239,"1",'Prioritized Approach Milestones'!C239,"N/A")</f>
        <v>0</v>
      </c>
      <c r="I239" s="172">
        <f>COUNTIFS('Prioritized Approach Milestones'!B239,"2",'Prioritized Approach Milestones'!C239,"N/A")</f>
        <v>0</v>
      </c>
      <c r="J239" s="172">
        <f>COUNTIFS('Prioritized Approach Milestones'!B239,"3",'Prioritized Approach Milestones'!C239,"N/A")</f>
        <v>0</v>
      </c>
      <c r="K239" s="172">
        <f>COUNTIFS('Prioritized Approach Milestones'!B239,"4",'Prioritized Approach Milestones'!C239,"N/A")</f>
        <v>0</v>
      </c>
      <c r="L239" s="172">
        <f>COUNTIFS('Prioritized Approach Milestones'!B239,"5",'Prioritized Approach Milestones'!C239,"N/A")</f>
        <v>0</v>
      </c>
      <c r="M239" s="172">
        <f>COUNTIFS('Prioritized Approach Milestones'!B239,"6",'Prioritized Approach Milestones'!C239,"N/A")</f>
        <v>0</v>
      </c>
      <c r="N239" s="260">
        <f t="shared" si="10"/>
        <v>0</v>
      </c>
      <c r="O239" s="279"/>
      <c r="P239" s="75" t="str">
        <f>IF('Prioritized Approach Milestones'!$B239=1,'Prioritized Approach Milestones'!$F239,"")</f>
        <v/>
      </c>
      <c r="Q239" s="75" t="str">
        <f>IF('Prioritized Approach Milestones'!$B239=2,'Prioritized Approach Milestones'!$F239,"")</f>
        <v/>
      </c>
      <c r="R239" s="75" t="str">
        <f>IF('Prioritized Approach Milestones'!$B239=3,'Prioritized Approach Milestones'!$F239,"")</f>
        <v/>
      </c>
      <c r="S239" s="75" t="str">
        <f>IF('Prioritized Approach Milestones'!$B239=4,'Prioritized Approach Milestones'!$F239,"")</f>
        <v/>
      </c>
      <c r="T239" s="75" t="str">
        <f>IF('Prioritized Approach Milestones'!$B239=5,'Prioritized Approach Milestones'!$F239,"")</f>
        <v/>
      </c>
      <c r="U239" s="76">
        <f>IF('Prioritized Approach Milestones'!$B239=6,'Prioritized Approach Milestones'!$F239,"")</f>
        <v>0</v>
      </c>
      <c r="V239" s="77" t="str">
        <f>IF(AND('Prioritized Approach Milestones'!C239="Yes",'Prioritized Approach Milestones'!F239=""),"CORRECT",IF('Prioritized Approach Milestones'!C239="No","CORRECT",IF('Prioritized Approach Milestones'!B239=1,"ERROR 1","N/A")))</f>
        <v>N/A</v>
      </c>
      <c r="W239" s="77" t="str">
        <f>IF(AND('Prioritized Approach Milestones'!C239="Yes",'Prioritized Approach Milestones'!F239=""),"CORRECT",IF('Prioritized Approach Milestones'!C239="No","CORRECT",IF('Prioritized Approach Milestones'!B239=2,"ERROR 1","N/A")))</f>
        <v>N/A</v>
      </c>
      <c r="X239" s="77" t="str">
        <f>IF(AND('Prioritized Approach Milestones'!C239="Yes",'Prioritized Approach Milestones'!F239=""),"CORRECT",IF('Prioritized Approach Milestones'!C239="No","CORRECT",IF('Prioritized Approach Milestones'!B239=3,"ERROR 1","N/A")))</f>
        <v>N/A</v>
      </c>
      <c r="Y239" s="77" t="str">
        <f>IF(AND('Prioritized Approach Milestones'!C239="Yes",'Prioritized Approach Milestones'!F239=""),"CORRECT",IF('Prioritized Approach Milestones'!C239="No","CORRECT",IF('Prioritized Approach Milestones'!B239=4,"ERROR 1","N/A")))</f>
        <v>N/A</v>
      </c>
      <c r="Z239" s="77" t="str">
        <f>IF(AND('Prioritized Approach Milestones'!C239="Yes",'Prioritized Approach Milestones'!F239=""),"CORRECT",IF('Prioritized Approach Milestones'!C239="No","CORRECT",IF('Prioritized Approach Milestones'!B239=5,"ERROR 1","N/A")))</f>
        <v>N/A</v>
      </c>
      <c r="AA239" s="77" t="str">
        <f>IF(AND('Prioritized Approach Milestones'!C239="Yes",'Prioritized Approach Milestones'!F239=""),"CORRECT",IF('Prioritized Approach Milestones'!C239="No","CORRECT",IF('Prioritized Approach Milestones'!B239=6,"ERROR 1","N/A")))</f>
        <v>ERROR 1</v>
      </c>
      <c r="AB239" s="69" t="str">
        <f>IF(AND('Prioritized Approach Milestones'!C239="No",'Prioritized Approach Milestones'!F239=""),IF('Prioritized Approach Milestones'!B239=1,"ERROR 2","N/A"),"CORRECT")</f>
        <v>CORRECT</v>
      </c>
      <c r="AC239" s="69" t="str">
        <f>IF(AND('Prioritized Approach Milestones'!C239="No",'Prioritized Approach Milestones'!F239=""),IF('Prioritized Approach Milestones'!B239=2,"ERROR 2","N/A"),"CORRECT")</f>
        <v>CORRECT</v>
      </c>
      <c r="AD239" s="69" t="str">
        <f>IF(AND('Prioritized Approach Milestones'!C239="No",'Prioritized Approach Milestones'!F239=""),IF('Prioritized Approach Milestones'!B239=3,"ERROR 2","N/A"),"CORRECT")</f>
        <v>CORRECT</v>
      </c>
      <c r="AE239" s="69" t="str">
        <f>IF(AND('Prioritized Approach Milestones'!C239="No",'Prioritized Approach Milestones'!F239=""),IF('Prioritized Approach Milestones'!B239=4,"ERROR 2","N/A"),"CORRECT")</f>
        <v>CORRECT</v>
      </c>
      <c r="AF239" s="69" t="str">
        <f>IF(AND('Prioritized Approach Milestones'!C239="No",'Prioritized Approach Milestones'!F239=""),IF('Prioritized Approach Milestones'!B239=5,"ERROR 2","N/A"),"CORRECT")</f>
        <v>CORRECT</v>
      </c>
      <c r="AG239" s="78" t="str">
        <f>IF(AND('Prioritized Approach Milestones'!C239="No",'Prioritized Approach Milestones'!F239=""),IF('Prioritized Approach Milestones'!B239=6,"ERROR 2","N/A"),"CORRECT")</f>
        <v>CORRECT</v>
      </c>
    </row>
    <row r="240" spans="1:33">
      <c r="A240" s="85">
        <f>COUNTIFS('Prioritized Approach Milestones'!B240,"1",'Prioritized Approach Milestones'!C240,"yes")</f>
        <v>0</v>
      </c>
      <c r="B240" s="90">
        <f>COUNTIFS('Prioritized Approach Milestones'!B240,"2",'Prioritized Approach Milestones'!C240,"yes")</f>
        <v>0</v>
      </c>
      <c r="C240" s="86">
        <f>COUNTIFS('Prioritized Approach Milestones'!B240,"3",'Prioritized Approach Milestones'!C240,"yes")</f>
        <v>0</v>
      </c>
      <c r="D240" s="87">
        <f>COUNTIFS('Prioritized Approach Milestones'!B240,"4",'Prioritized Approach Milestones'!C240,"yes")</f>
        <v>0</v>
      </c>
      <c r="E240" s="88">
        <f>COUNTIFS('Prioritized Approach Milestones'!B240,"5",'Prioritized Approach Milestones'!C240,"yes")</f>
        <v>0</v>
      </c>
      <c r="F240" s="89">
        <f>COUNTIFS('Prioritized Approach Milestones'!B240,"6",'Prioritized Approach Milestones'!C240,"yes")</f>
        <v>0</v>
      </c>
      <c r="G240" s="274">
        <f t="shared" si="11"/>
        <v>0</v>
      </c>
      <c r="H240" s="172">
        <f>COUNTIFS('Prioritized Approach Milestones'!B240,"1",'Prioritized Approach Milestones'!C240,"N/A")</f>
        <v>0</v>
      </c>
      <c r="I240" s="172">
        <f>COUNTIFS('Prioritized Approach Milestones'!B240,"2",'Prioritized Approach Milestones'!C240,"N/A")</f>
        <v>0</v>
      </c>
      <c r="J240" s="172">
        <f>COUNTIFS('Prioritized Approach Milestones'!B240,"3",'Prioritized Approach Milestones'!C240,"N/A")</f>
        <v>0</v>
      </c>
      <c r="K240" s="172">
        <f>COUNTIFS('Prioritized Approach Milestones'!B240,"4",'Prioritized Approach Milestones'!C240,"N/A")</f>
        <v>0</v>
      </c>
      <c r="L240" s="172">
        <f>COUNTIFS('Prioritized Approach Milestones'!B240,"5",'Prioritized Approach Milestones'!C240,"N/A")</f>
        <v>0</v>
      </c>
      <c r="M240" s="172">
        <f>COUNTIFS('Prioritized Approach Milestones'!B240,"6",'Prioritized Approach Milestones'!C240,"N/A")</f>
        <v>0</v>
      </c>
      <c r="N240" s="260">
        <f t="shared" si="10"/>
        <v>0</v>
      </c>
      <c r="O240" s="279"/>
      <c r="P240" s="75" t="str">
        <f>IF('Prioritized Approach Milestones'!$B240=1,'Prioritized Approach Milestones'!$F240,"")</f>
        <v/>
      </c>
      <c r="Q240" s="75" t="str">
        <f>IF('Prioritized Approach Milestones'!$B240=2,'Prioritized Approach Milestones'!$F240,"")</f>
        <v/>
      </c>
      <c r="R240" s="75" t="str">
        <f>IF('Prioritized Approach Milestones'!$B240=3,'Prioritized Approach Milestones'!$F240,"")</f>
        <v/>
      </c>
      <c r="S240" s="75" t="str">
        <f>IF('Prioritized Approach Milestones'!$B240=4,'Prioritized Approach Milestones'!$F240,"")</f>
        <v/>
      </c>
      <c r="T240" s="75" t="str">
        <f>IF('Prioritized Approach Milestones'!$B240=5,'Prioritized Approach Milestones'!$F240,"")</f>
        <v/>
      </c>
      <c r="U240" s="76">
        <f>IF('Prioritized Approach Milestones'!$B240=6,'Prioritized Approach Milestones'!$F240,"")</f>
        <v>0</v>
      </c>
      <c r="V240" s="77" t="str">
        <f>IF(AND('Prioritized Approach Milestones'!C240="Yes",'Prioritized Approach Milestones'!F240=""),"CORRECT",IF('Prioritized Approach Milestones'!C240="No","CORRECT",IF('Prioritized Approach Milestones'!B240=1,"ERROR 1","N/A")))</f>
        <v>N/A</v>
      </c>
      <c r="W240" s="77" t="str">
        <f>IF(AND('Prioritized Approach Milestones'!C240="Yes",'Prioritized Approach Milestones'!F240=""),"CORRECT",IF('Prioritized Approach Milestones'!C240="No","CORRECT",IF('Prioritized Approach Milestones'!B240=2,"ERROR 1","N/A")))</f>
        <v>N/A</v>
      </c>
      <c r="X240" s="77" t="str">
        <f>IF(AND('Prioritized Approach Milestones'!C240="Yes",'Prioritized Approach Milestones'!F240=""),"CORRECT",IF('Prioritized Approach Milestones'!C240="No","CORRECT",IF('Prioritized Approach Milestones'!B240=3,"ERROR 1","N/A")))</f>
        <v>N/A</v>
      </c>
      <c r="Y240" s="77" t="str">
        <f>IF(AND('Prioritized Approach Milestones'!C240="Yes",'Prioritized Approach Milestones'!F240=""),"CORRECT",IF('Prioritized Approach Milestones'!C240="No","CORRECT",IF('Prioritized Approach Milestones'!B240=4,"ERROR 1","N/A")))</f>
        <v>N/A</v>
      </c>
      <c r="Z240" s="77" t="str">
        <f>IF(AND('Prioritized Approach Milestones'!C240="Yes",'Prioritized Approach Milestones'!F240=""),"CORRECT",IF('Prioritized Approach Milestones'!C240="No","CORRECT",IF('Prioritized Approach Milestones'!B240=5,"ERROR 1","N/A")))</f>
        <v>N/A</v>
      </c>
      <c r="AA240" s="77" t="str">
        <f>IF(AND('Prioritized Approach Milestones'!C240="Yes",'Prioritized Approach Milestones'!F240=""),"CORRECT",IF('Prioritized Approach Milestones'!C240="No","CORRECT",IF('Prioritized Approach Milestones'!B240=6,"ERROR 1","N/A")))</f>
        <v>ERROR 1</v>
      </c>
      <c r="AB240" s="69" t="str">
        <f>IF(AND('Prioritized Approach Milestones'!C240="No",'Prioritized Approach Milestones'!F240=""),IF('Prioritized Approach Milestones'!B240=1,"ERROR 2","N/A"),"CORRECT")</f>
        <v>CORRECT</v>
      </c>
      <c r="AC240" s="69" t="str">
        <f>IF(AND('Prioritized Approach Milestones'!C240="No",'Prioritized Approach Milestones'!F240=""),IF('Prioritized Approach Milestones'!B240=2,"ERROR 2","N/A"),"CORRECT")</f>
        <v>CORRECT</v>
      </c>
      <c r="AD240" s="69" t="str">
        <f>IF(AND('Prioritized Approach Milestones'!C240="No",'Prioritized Approach Milestones'!F240=""),IF('Prioritized Approach Milestones'!B240=3,"ERROR 2","N/A"),"CORRECT")</f>
        <v>CORRECT</v>
      </c>
      <c r="AE240" s="69" t="str">
        <f>IF(AND('Prioritized Approach Milestones'!C240="No",'Prioritized Approach Milestones'!F240=""),IF('Prioritized Approach Milestones'!B240=4,"ERROR 2","N/A"),"CORRECT")</f>
        <v>CORRECT</v>
      </c>
      <c r="AF240" s="69" t="str">
        <f>IF(AND('Prioritized Approach Milestones'!C240="No",'Prioritized Approach Milestones'!F240=""),IF('Prioritized Approach Milestones'!B240=5,"ERROR 2","N/A"),"CORRECT")</f>
        <v>CORRECT</v>
      </c>
      <c r="AG240" s="78" t="str">
        <f>IF(AND('Prioritized Approach Milestones'!C240="No",'Prioritized Approach Milestones'!F240=""),IF('Prioritized Approach Milestones'!B240=6,"ERROR 2","N/A"),"CORRECT")</f>
        <v>CORRECT</v>
      </c>
    </row>
    <row r="241" spans="1:33">
      <c r="A241" s="85">
        <f>COUNTIFS('Prioritized Approach Milestones'!B241,"1",'Prioritized Approach Milestones'!C241,"yes")</f>
        <v>0</v>
      </c>
      <c r="B241" s="90">
        <f>COUNTIFS('Prioritized Approach Milestones'!B241,"2",'Prioritized Approach Milestones'!C241,"yes")</f>
        <v>0</v>
      </c>
      <c r="C241" s="86">
        <f>COUNTIFS('Prioritized Approach Milestones'!B241,"3",'Prioritized Approach Milestones'!C241,"yes")</f>
        <v>0</v>
      </c>
      <c r="D241" s="87">
        <f>COUNTIFS('Prioritized Approach Milestones'!B241,"4",'Prioritized Approach Milestones'!C241,"yes")</f>
        <v>0</v>
      </c>
      <c r="E241" s="88">
        <f>COUNTIFS('Prioritized Approach Milestones'!B241,"5",'Prioritized Approach Milestones'!C241,"yes")</f>
        <v>0</v>
      </c>
      <c r="F241" s="89">
        <f>COUNTIFS('Prioritized Approach Milestones'!B241,"6",'Prioritized Approach Milestones'!C241,"yes")</f>
        <v>0</v>
      </c>
      <c r="G241" s="274">
        <f t="shared" si="11"/>
        <v>0</v>
      </c>
      <c r="H241" s="172">
        <f>COUNTIFS('Prioritized Approach Milestones'!B241,"1",'Prioritized Approach Milestones'!C241,"N/A")</f>
        <v>0</v>
      </c>
      <c r="I241" s="172">
        <f>COUNTIFS('Prioritized Approach Milestones'!B241,"2",'Prioritized Approach Milestones'!C241,"N/A")</f>
        <v>0</v>
      </c>
      <c r="J241" s="172">
        <f>COUNTIFS('Prioritized Approach Milestones'!B241,"3",'Prioritized Approach Milestones'!C241,"N/A")</f>
        <v>0</v>
      </c>
      <c r="K241" s="172">
        <f>COUNTIFS('Prioritized Approach Milestones'!B241,"4",'Prioritized Approach Milestones'!C241,"N/A")</f>
        <v>0</v>
      </c>
      <c r="L241" s="172">
        <f>COUNTIFS('Prioritized Approach Milestones'!B241,"5",'Prioritized Approach Milestones'!C241,"N/A")</f>
        <v>0</v>
      </c>
      <c r="M241" s="172">
        <f>COUNTIFS('Prioritized Approach Milestones'!B241,"6",'Prioritized Approach Milestones'!C241,"N/A")</f>
        <v>0</v>
      </c>
      <c r="N241" s="260">
        <f t="shared" si="10"/>
        <v>0</v>
      </c>
      <c r="O241" s="279"/>
      <c r="P241" s="75" t="str">
        <f>IF('Prioritized Approach Milestones'!$B241=1,'Prioritized Approach Milestones'!$F241,"")</f>
        <v/>
      </c>
      <c r="Q241" s="75" t="str">
        <f>IF('Prioritized Approach Milestones'!$B241=2,'Prioritized Approach Milestones'!$F241,"")</f>
        <v/>
      </c>
      <c r="R241" s="75" t="str">
        <f>IF('Prioritized Approach Milestones'!$B241=3,'Prioritized Approach Milestones'!$F241,"")</f>
        <v/>
      </c>
      <c r="S241" s="75" t="str">
        <f>IF('Prioritized Approach Milestones'!$B241=4,'Prioritized Approach Milestones'!$F241,"")</f>
        <v/>
      </c>
      <c r="T241" s="75" t="str">
        <f>IF('Prioritized Approach Milestones'!$B241=5,'Prioritized Approach Milestones'!$F241,"")</f>
        <v/>
      </c>
      <c r="U241" s="76">
        <f>IF('Prioritized Approach Milestones'!$B241=6,'Prioritized Approach Milestones'!$F241,"")</f>
        <v>0</v>
      </c>
      <c r="V241" s="77" t="str">
        <f>IF(AND('Prioritized Approach Milestones'!C241="Yes",'Prioritized Approach Milestones'!F241=""),"CORRECT",IF('Prioritized Approach Milestones'!C241="No","CORRECT",IF('Prioritized Approach Milestones'!B241=1,"ERROR 1","N/A")))</f>
        <v>N/A</v>
      </c>
      <c r="W241" s="77" t="str">
        <f>IF(AND('Prioritized Approach Milestones'!C241="Yes",'Prioritized Approach Milestones'!F241=""),"CORRECT",IF('Prioritized Approach Milestones'!C241="No","CORRECT",IF('Prioritized Approach Milestones'!B241=2,"ERROR 1","N/A")))</f>
        <v>N/A</v>
      </c>
      <c r="X241" s="77" t="str">
        <f>IF(AND('Prioritized Approach Milestones'!C241="Yes",'Prioritized Approach Milestones'!F241=""),"CORRECT",IF('Prioritized Approach Milestones'!C241="No","CORRECT",IF('Prioritized Approach Milestones'!B241=3,"ERROR 1","N/A")))</f>
        <v>N/A</v>
      </c>
      <c r="Y241" s="77" t="str">
        <f>IF(AND('Prioritized Approach Milestones'!C241="Yes",'Prioritized Approach Milestones'!F241=""),"CORRECT",IF('Prioritized Approach Milestones'!C241="No","CORRECT",IF('Prioritized Approach Milestones'!B241=4,"ERROR 1","N/A")))</f>
        <v>N/A</v>
      </c>
      <c r="Z241" s="77" t="str">
        <f>IF(AND('Prioritized Approach Milestones'!C241="Yes",'Prioritized Approach Milestones'!F241=""),"CORRECT",IF('Prioritized Approach Milestones'!C241="No","CORRECT",IF('Prioritized Approach Milestones'!B241=5,"ERROR 1","N/A")))</f>
        <v>N/A</v>
      </c>
      <c r="AA241" s="77" t="str">
        <f>IF(AND('Prioritized Approach Milestones'!C241="Yes",'Prioritized Approach Milestones'!F241=""),"CORRECT",IF('Prioritized Approach Milestones'!C241="No","CORRECT",IF('Prioritized Approach Milestones'!B241=6,"ERROR 1","N/A")))</f>
        <v>ERROR 1</v>
      </c>
      <c r="AB241" s="69" t="str">
        <f>IF(AND('Prioritized Approach Milestones'!C241="No",'Prioritized Approach Milestones'!F241=""),IF('Prioritized Approach Milestones'!B241=1,"ERROR 2","N/A"),"CORRECT")</f>
        <v>CORRECT</v>
      </c>
      <c r="AC241" s="69" t="str">
        <f>IF(AND('Prioritized Approach Milestones'!C241="No",'Prioritized Approach Milestones'!F241=""),IF('Prioritized Approach Milestones'!B241=2,"ERROR 2","N/A"),"CORRECT")</f>
        <v>CORRECT</v>
      </c>
      <c r="AD241" s="69" t="str">
        <f>IF(AND('Prioritized Approach Milestones'!C241="No",'Prioritized Approach Milestones'!F241=""),IF('Prioritized Approach Milestones'!B241=3,"ERROR 2","N/A"),"CORRECT")</f>
        <v>CORRECT</v>
      </c>
      <c r="AE241" s="69" t="str">
        <f>IF(AND('Prioritized Approach Milestones'!C241="No",'Prioritized Approach Milestones'!F241=""),IF('Prioritized Approach Milestones'!B241=4,"ERROR 2","N/A"),"CORRECT")</f>
        <v>CORRECT</v>
      </c>
      <c r="AF241" s="69" t="str">
        <f>IF(AND('Prioritized Approach Milestones'!C241="No",'Prioritized Approach Milestones'!F241=""),IF('Prioritized Approach Milestones'!B241=5,"ERROR 2","N/A"),"CORRECT")</f>
        <v>CORRECT</v>
      </c>
      <c r="AG241" s="78" t="str">
        <f>IF(AND('Prioritized Approach Milestones'!C241="No",'Prioritized Approach Milestones'!F241=""),IF('Prioritized Approach Milestones'!B241=6,"ERROR 2","N/A"),"CORRECT")</f>
        <v>CORRECT</v>
      </c>
    </row>
    <row r="242" spans="1:33">
      <c r="A242" s="85">
        <f>COUNTIFS('Prioritized Approach Milestones'!B242,"1",'Prioritized Approach Milestones'!C242,"yes")</f>
        <v>0</v>
      </c>
      <c r="B242" s="90">
        <f>COUNTIFS('Prioritized Approach Milestones'!B242,"2",'Prioritized Approach Milestones'!C242,"yes")</f>
        <v>0</v>
      </c>
      <c r="C242" s="86">
        <f>COUNTIFS('Prioritized Approach Milestones'!B242,"3",'Prioritized Approach Milestones'!C242,"yes")</f>
        <v>0</v>
      </c>
      <c r="D242" s="87">
        <f>COUNTIFS('Prioritized Approach Milestones'!B242,"4",'Prioritized Approach Milestones'!C242,"yes")</f>
        <v>0</v>
      </c>
      <c r="E242" s="88">
        <f>COUNTIFS('Prioritized Approach Milestones'!B242,"5",'Prioritized Approach Milestones'!C242,"yes")</f>
        <v>0</v>
      </c>
      <c r="F242" s="89">
        <f>COUNTIFS('Prioritized Approach Milestones'!B242,"6",'Prioritized Approach Milestones'!C242,"yes")</f>
        <v>0</v>
      </c>
      <c r="G242" s="274">
        <f t="shared" si="11"/>
        <v>0</v>
      </c>
      <c r="H242" s="172">
        <f>COUNTIFS('Prioritized Approach Milestones'!B242,"1",'Prioritized Approach Milestones'!C242,"N/A")</f>
        <v>0</v>
      </c>
      <c r="I242" s="172">
        <f>COUNTIFS('Prioritized Approach Milestones'!B242,"2",'Prioritized Approach Milestones'!C242,"N/A")</f>
        <v>0</v>
      </c>
      <c r="J242" s="172">
        <f>COUNTIFS('Prioritized Approach Milestones'!B242,"3",'Prioritized Approach Milestones'!C242,"N/A")</f>
        <v>0</v>
      </c>
      <c r="K242" s="172">
        <f>COUNTIFS('Prioritized Approach Milestones'!B242,"4",'Prioritized Approach Milestones'!C242,"N/A")</f>
        <v>0</v>
      </c>
      <c r="L242" s="172">
        <f>COUNTIFS('Prioritized Approach Milestones'!B242,"5",'Prioritized Approach Milestones'!C242,"N/A")</f>
        <v>0</v>
      </c>
      <c r="M242" s="172">
        <f>COUNTIFS('Prioritized Approach Milestones'!B242,"6",'Prioritized Approach Milestones'!C242,"N/A")</f>
        <v>0</v>
      </c>
      <c r="N242" s="260">
        <f t="shared" si="10"/>
        <v>0</v>
      </c>
      <c r="O242" s="279"/>
      <c r="P242" s="75" t="str">
        <f>IF('Prioritized Approach Milestones'!$B242=1,'Prioritized Approach Milestones'!$F242,"")</f>
        <v/>
      </c>
      <c r="Q242" s="75" t="str">
        <f>IF('Prioritized Approach Milestones'!$B242=2,'Prioritized Approach Milestones'!$F242,"")</f>
        <v/>
      </c>
      <c r="R242" s="75" t="str">
        <f>IF('Prioritized Approach Milestones'!$B242=3,'Prioritized Approach Milestones'!$F242,"")</f>
        <v/>
      </c>
      <c r="S242" s="75" t="str">
        <f>IF('Prioritized Approach Milestones'!$B242=4,'Prioritized Approach Milestones'!$F242,"")</f>
        <v/>
      </c>
      <c r="T242" s="75" t="str">
        <f>IF('Prioritized Approach Milestones'!$B242=5,'Prioritized Approach Milestones'!$F242,"")</f>
        <v/>
      </c>
      <c r="U242" s="76">
        <f>IF('Prioritized Approach Milestones'!$B242=6,'Prioritized Approach Milestones'!$F242,"")</f>
        <v>0</v>
      </c>
      <c r="V242" s="77" t="str">
        <f>IF(AND('Prioritized Approach Milestones'!C242="Yes",'Prioritized Approach Milestones'!F242=""),"CORRECT",IF('Prioritized Approach Milestones'!C242="No","CORRECT",IF('Prioritized Approach Milestones'!B242=1,"ERROR 1","N/A")))</f>
        <v>N/A</v>
      </c>
      <c r="W242" s="77" t="str">
        <f>IF(AND('Prioritized Approach Milestones'!C242="Yes",'Prioritized Approach Milestones'!F242=""),"CORRECT",IF('Prioritized Approach Milestones'!C242="No","CORRECT",IF('Prioritized Approach Milestones'!B242=2,"ERROR 1","N/A")))</f>
        <v>N/A</v>
      </c>
      <c r="X242" s="77" t="str">
        <f>IF(AND('Prioritized Approach Milestones'!C242="Yes",'Prioritized Approach Milestones'!F242=""),"CORRECT",IF('Prioritized Approach Milestones'!C242="No","CORRECT",IF('Prioritized Approach Milestones'!B242=3,"ERROR 1","N/A")))</f>
        <v>N/A</v>
      </c>
      <c r="Y242" s="77" t="str">
        <f>IF(AND('Prioritized Approach Milestones'!C242="Yes",'Prioritized Approach Milestones'!F242=""),"CORRECT",IF('Prioritized Approach Milestones'!C242="No","CORRECT",IF('Prioritized Approach Milestones'!B242=4,"ERROR 1","N/A")))</f>
        <v>N/A</v>
      </c>
      <c r="Z242" s="77" t="str">
        <f>IF(AND('Prioritized Approach Milestones'!C242="Yes",'Prioritized Approach Milestones'!F242=""),"CORRECT",IF('Prioritized Approach Milestones'!C242="No","CORRECT",IF('Prioritized Approach Milestones'!B242=5,"ERROR 1","N/A")))</f>
        <v>N/A</v>
      </c>
      <c r="AA242" s="77" t="str">
        <f>IF(AND('Prioritized Approach Milestones'!C242="Yes",'Prioritized Approach Milestones'!F242=""),"CORRECT",IF('Prioritized Approach Milestones'!C242="No","CORRECT",IF('Prioritized Approach Milestones'!B242=6,"ERROR 1","N/A")))</f>
        <v>ERROR 1</v>
      </c>
      <c r="AB242" s="69" t="str">
        <f>IF(AND('Prioritized Approach Milestones'!C242="No",'Prioritized Approach Milestones'!F242=""),IF('Prioritized Approach Milestones'!B242=1,"ERROR 2","N/A"),"CORRECT")</f>
        <v>CORRECT</v>
      </c>
      <c r="AC242" s="69" t="str">
        <f>IF(AND('Prioritized Approach Milestones'!C242="No",'Prioritized Approach Milestones'!F242=""),IF('Prioritized Approach Milestones'!B242=2,"ERROR 2","N/A"),"CORRECT")</f>
        <v>CORRECT</v>
      </c>
      <c r="AD242" s="69" t="str">
        <f>IF(AND('Prioritized Approach Milestones'!C242="No",'Prioritized Approach Milestones'!F242=""),IF('Prioritized Approach Milestones'!B242=3,"ERROR 2","N/A"),"CORRECT")</f>
        <v>CORRECT</v>
      </c>
      <c r="AE242" s="69" t="str">
        <f>IF(AND('Prioritized Approach Milestones'!C242="No",'Prioritized Approach Milestones'!F242=""),IF('Prioritized Approach Milestones'!B242=4,"ERROR 2","N/A"),"CORRECT")</f>
        <v>CORRECT</v>
      </c>
      <c r="AF242" s="69" t="str">
        <f>IF(AND('Prioritized Approach Milestones'!C242="No",'Prioritized Approach Milestones'!F242=""),IF('Prioritized Approach Milestones'!B242=5,"ERROR 2","N/A"),"CORRECT")</f>
        <v>CORRECT</v>
      </c>
      <c r="AG242" s="78" t="str">
        <f>IF(AND('Prioritized Approach Milestones'!C242="No",'Prioritized Approach Milestones'!F242=""),IF('Prioritized Approach Milestones'!B242=6,"ERROR 2","N/A"),"CORRECT")</f>
        <v>CORRECT</v>
      </c>
    </row>
    <row r="243" spans="1:33">
      <c r="A243" s="85">
        <f>COUNTIFS('Prioritized Approach Milestones'!B243,"1",'Prioritized Approach Milestones'!C243,"yes")</f>
        <v>0</v>
      </c>
      <c r="B243" s="90">
        <f>COUNTIFS('Prioritized Approach Milestones'!B243,"2",'Prioritized Approach Milestones'!C243,"yes")</f>
        <v>0</v>
      </c>
      <c r="C243" s="86">
        <f>COUNTIFS('Prioritized Approach Milestones'!B243,"3",'Prioritized Approach Milestones'!C243,"yes")</f>
        <v>0</v>
      </c>
      <c r="D243" s="87">
        <f>COUNTIFS('Prioritized Approach Milestones'!B243,"4",'Prioritized Approach Milestones'!C243,"yes")</f>
        <v>0</v>
      </c>
      <c r="E243" s="88">
        <f>COUNTIFS('Prioritized Approach Milestones'!B243,"5",'Prioritized Approach Milestones'!C243,"yes")</f>
        <v>0</v>
      </c>
      <c r="F243" s="89">
        <f>COUNTIFS('Prioritized Approach Milestones'!B243,"6",'Prioritized Approach Milestones'!C243,"yes")</f>
        <v>0</v>
      </c>
      <c r="G243" s="274">
        <f t="shared" si="11"/>
        <v>0</v>
      </c>
      <c r="H243" s="172">
        <f>COUNTIFS('Prioritized Approach Milestones'!B243,"1",'Prioritized Approach Milestones'!C243,"N/A")</f>
        <v>0</v>
      </c>
      <c r="I243" s="172">
        <f>COUNTIFS('Prioritized Approach Milestones'!B243,"2",'Prioritized Approach Milestones'!C243,"N/A")</f>
        <v>0</v>
      </c>
      <c r="J243" s="172">
        <f>COUNTIFS('Prioritized Approach Milestones'!B243,"3",'Prioritized Approach Milestones'!C243,"N/A")</f>
        <v>0</v>
      </c>
      <c r="K243" s="172">
        <f>COUNTIFS('Prioritized Approach Milestones'!B243,"4",'Prioritized Approach Milestones'!C243,"N/A")</f>
        <v>0</v>
      </c>
      <c r="L243" s="172">
        <f>COUNTIFS('Prioritized Approach Milestones'!B243,"5",'Prioritized Approach Milestones'!C243,"N/A")</f>
        <v>0</v>
      </c>
      <c r="M243" s="172">
        <f>COUNTIFS('Prioritized Approach Milestones'!B243,"6",'Prioritized Approach Milestones'!C243,"N/A")</f>
        <v>0</v>
      </c>
      <c r="N243" s="260">
        <f t="shared" si="10"/>
        <v>0</v>
      </c>
      <c r="O243" s="279"/>
      <c r="P243" s="75" t="str">
        <f>IF('Prioritized Approach Milestones'!$B243=1,'Prioritized Approach Milestones'!$F243,"")</f>
        <v/>
      </c>
      <c r="Q243" s="75" t="str">
        <f>IF('Prioritized Approach Milestones'!$B243=2,'Prioritized Approach Milestones'!$F243,"")</f>
        <v/>
      </c>
      <c r="R243" s="75" t="str">
        <f>IF('Prioritized Approach Milestones'!$B243=3,'Prioritized Approach Milestones'!$F243,"")</f>
        <v/>
      </c>
      <c r="S243" s="75" t="str">
        <f>IF('Prioritized Approach Milestones'!$B243=4,'Prioritized Approach Milestones'!$F243,"")</f>
        <v/>
      </c>
      <c r="T243" s="75" t="str">
        <f>IF('Prioritized Approach Milestones'!$B243=5,'Prioritized Approach Milestones'!$F243,"")</f>
        <v/>
      </c>
      <c r="U243" s="76">
        <f>IF('Prioritized Approach Milestones'!$B243=6,'Prioritized Approach Milestones'!$F243,"")</f>
        <v>0</v>
      </c>
      <c r="V243" s="77" t="str">
        <f>IF(AND('Prioritized Approach Milestones'!C243="Yes",'Prioritized Approach Milestones'!F243=""),"CORRECT",IF('Prioritized Approach Milestones'!C243="No","CORRECT",IF('Prioritized Approach Milestones'!B243=1,"ERROR 1","N/A")))</f>
        <v>N/A</v>
      </c>
      <c r="W243" s="77" t="str">
        <f>IF(AND('Prioritized Approach Milestones'!C243="Yes",'Prioritized Approach Milestones'!F243=""),"CORRECT",IF('Prioritized Approach Milestones'!C243="No","CORRECT",IF('Prioritized Approach Milestones'!B243=2,"ERROR 1","N/A")))</f>
        <v>N/A</v>
      </c>
      <c r="X243" s="77" t="str">
        <f>IF(AND('Prioritized Approach Milestones'!C243="Yes",'Prioritized Approach Milestones'!F243=""),"CORRECT",IF('Prioritized Approach Milestones'!C243="No","CORRECT",IF('Prioritized Approach Milestones'!B243=3,"ERROR 1","N/A")))</f>
        <v>N/A</v>
      </c>
      <c r="Y243" s="77" t="str">
        <f>IF(AND('Prioritized Approach Milestones'!C243="Yes",'Prioritized Approach Milestones'!F243=""),"CORRECT",IF('Prioritized Approach Milestones'!C243="No","CORRECT",IF('Prioritized Approach Milestones'!B243=4,"ERROR 1","N/A")))</f>
        <v>N/A</v>
      </c>
      <c r="Z243" s="77" t="str">
        <f>IF(AND('Prioritized Approach Milestones'!C243="Yes",'Prioritized Approach Milestones'!F243=""),"CORRECT",IF('Prioritized Approach Milestones'!C243="No","CORRECT",IF('Prioritized Approach Milestones'!B243=5,"ERROR 1","N/A")))</f>
        <v>N/A</v>
      </c>
      <c r="AA243" s="77" t="str">
        <f>IF(AND('Prioritized Approach Milestones'!C243="Yes",'Prioritized Approach Milestones'!F243=""),"CORRECT",IF('Prioritized Approach Milestones'!C243="No","CORRECT",IF('Prioritized Approach Milestones'!B243=6,"ERROR 1","N/A")))</f>
        <v>ERROR 1</v>
      </c>
      <c r="AB243" s="69" t="str">
        <f>IF(AND('Prioritized Approach Milestones'!C243="No",'Prioritized Approach Milestones'!F243=""),IF('Prioritized Approach Milestones'!B243=1,"ERROR 2","N/A"),"CORRECT")</f>
        <v>CORRECT</v>
      </c>
      <c r="AC243" s="69" t="str">
        <f>IF(AND('Prioritized Approach Milestones'!C243="No",'Prioritized Approach Milestones'!F243=""),IF('Prioritized Approach Milestones'!B243=2,"ERROR 2","N/A"),"CORRECT")</f>
        <v>CORRECT</v>
      </c>
      <c r="AD243" s="69" t="str">
        <f>IF(AND('Prioritized Approach Milestones'!C243="No",'Prioritized Approach Milestones'!F243=""),IF('Prioritized Approach Milestones'!B243=3,"ERROR 2","N/A"),"CORRECT")</f>
        <v>CORRECT</v>
      </c>
      <c r="AE243" s="69" t="str">
        <f>IF(AND('Prioritized Approach Milestones'!C243="No",'Prioritized Approach Milestones'!F243=""),IF('Prioritized Approach Milestones'!B243=4,"ERROR 2","N/A"),"CORRECT")</f>
        <v>CORRECT</v>
      </c>
      <c r="AF243" s="69" t="str">
        <f>IF(AND('Prioritized Approach Milestones'!C243="No",'Prioritized Approach Milestones'!F243=""),IF('Prioritized Approach Milestones'!B243=5,"ERROR 2","N/A"),"CORRECT")</f>
        <v>CORRECT</v>
      </c>
      <c r="AG243" s="78" t="str">
        <f>IF(AND('Prioritized Approach Milestones'!C243="No",'Prioritized Approach Milestones'!F243=""),IF('Prioritized Approach Milestones'!B243=6,"ERROR 2","N/A"),"CORRECT")</f>
        <v>CORRECT</v>
      </c>
    </row>
    <row r="244" spans="1:33">
      <c r="A244" s="85">
        <f>COUNTIFS('Prioritized Approach Milestones'!B244,"1",'Prioritized Approach Milestones'!C244,"yes")</f>
        <v>0</v>
      </c>
      <c r="B244" s="90">
        <f>COUNTIFS('Prioritized Approach Milestones'!B244,"2",'Prioritized Approach Milestones'!C244,"yes")</f>
        <v>0</v>
      </c>
      <c r="C244" s="86">
        <f>COUNTIFS('Prioritized Approach Milestones'!B244,"3",'Prioritized Approach Milestones'!C244,"yes")</f>
        <v>0</v>
      </c>
      <c r="D244" s="87">
        <f>COUNTIFS('Prioritized Approach Milestones'!B244,"4",'Prioritized Approach Milestones'!C244,"yes")</f>
        <v>0</v>
      </c>
      <c r="E244" s="88">
        <f>COUNTIFS('Prioritized Approach Milestones'!B244,"5",'Prioritized Approach Milestones'!C244,"yes")</f>
        <v>0</v>
      </c>
      <c r="F244" s="89">
        <f>COUNTIFS('Prioritized Approach Milestones'!B244,"6",'Prioritized Approach Milestones'!C244,"yes")</f>
        <v>0</v>
      </c>
      <c r="G244" s="274">
        <f t="shared" si="11"/>
        <v>0</v>
      </c>
      <c r="H244" s="172">
        <f>COUNTIFS('Prioritized Approach Milestones'!B244,"1",'Prioritized Approach Milestones'!C244,"N/A")</f>
        <v>0</v>
      </c>
      <c r="I244" s="172">
        <f>COUNTIFS('Prioritized Approach Milestones'!B244,"2",'Prioritized Approach Milestones'!C244,"N/A")</f>
        <v>0</v>
      </c>
      <c r="J244" s="172">
        <f>COUNTIFS('Prioritized Approach Milestones'!B244,"3",'Prioritized Approach Milestones'!C244,"N/A")</f>
        <v>0</v>
      </c>
      <c r="K244" s="172">
        <f>COUNTIFS('Prioritized Approach Milestones'!B244,"4",'Prioritized Approach Milestones'!C244,"N/A")</f>
        <v>0</v>
      </c>
      <c r="L244" s="172">
        <f>COUNTIFS('Prioritized Approach Milestones'!B244,"5",'Prioritized Approach Milestones'!C244,"N/A")</f>
        <v>0</v>
      </c>
      <c r="M244" s="172">
        <f>COUNTIFS('Prioritized Approach Milestones'!B244,"6",'Prioritized Approach Milestones'!C244,"N/A")</f>
        <v>0</v>
      </c>
      <c r="N244" s="260">
        <f t="shared" si="10"/>
        <v>0</v>
      </c>
      <c r="O244" s="279"/>
      <c r="P244" s="75" t="str">
        <f>IF('Prioritized Approach Milestones'!$B244=1,'Prioritized Approach Milestones'!$F244,"")</f>
        <v/>
      </c>
      <c r="Q244" s="75" t="str">
        <f>IF('Prioritized Approach Milestones'!$B244=2,'Prioritized Approach Milestones'!$F244,"")</f>
        <v/>
      </c>
      <c r="R244" s="75" t="str">
        <f>IF('Prioritized Approach Milestones'!$B244=3,'Prioritized Approach Milestones'!$F244,"")</f>
        <v/>
      </c>
      <c r="S244" s="75" t="str">
        <f>IF('Prioritized Approach Milestones'!$B244=4,'Prioritized Approach Milestones'!$F244,"")</f>
        <v/>
      </c>
      <c r="T244" s="75" t="str">
        <f>IF('Prioritized Approach Milestones'!$B244=5,'Prioritized Approach Milestones'!$F244,"")</f>
        <v/>
      </c>
      <c r="U244" s="76">
        <f>IF('Prioritized Approach Milestones'!$B244=6,'Prioritized Approach Milestones'!$F244,"")</f>
        <v>0</v>
      </c>
      <c r="V244" s="77" t="str">
        <f>IF(AND('Prioritized Approach Milestones'!C244="Yes",'Prioritized Approach Milestones'!F244=""),"CORRECT",IF('Prioritized Approach Milestones'!C244="No","CORRECT",IF('Prioritized Approach Milestones'!B244=1,"ERROR 1","N/A")))</f>
        <v>N/A</v>
      </c>
      <c r="W244" s="77" t="str">
        <f>IF(AND('Prioritized Approach Milestones'!C244="Yes",'Prioritized Approach Milestones'!F244=""),"CORRECT",IF('Prioritized Approach Milestones'!C244="No","CORRECT",IF('Prioritized Approach Milestones'!B244=2,"ERROR 1","N/A")))</f>
        <v>N/A</v>
      </c>
      <c r="X244" s="77" t="str">
        <f>IF(AND('Prioritized Approach Milestones'!C244="Yes",'Prioritized Approach Milestones'!F244=""),"CORRECT",IF('Prioritized Approach Milestones'!C244="No","CORRECT",IF('Prioritized Approach Milestones'!B244=3,"ERROR 1","N/A")))</f>
        <v>N/A</v>
      </c>
      <c r="Y244" s="77" t="str">
        <f>IF(AND('Prioritized Approach Milestones'!C244="Yes",'Prioritized Approach Milestones'!F244=""),"CORRECT",IF('Prioritized Approach Milestones'!C244="No","CORRECT",IF('Prioritized Approach Milestones'!B244=4,"ERROR 1","N/A")))</f>
        <v>N/A</v>
      </c>
      <c r="Z244" s="77" t="str">
        <f>IF(AND('Prioritized Approach Milestones'!C244="Yes",'Prioritized Approach Milestones'!F244=""),"CORRECT",IF('Prioritized Approach Milestones'!C244="No","CORRECT",IF('Prioritized Approach Milestones'!B244=5,"ERROR 1","N/A")))</f>
        <v>N/A</v>
      </c>
      <c r="AA244" s="77" t="str">
        <f>IF(AND('Prioritized Approach Milestones'!C244="Yes",'Prioritized Approach Milestones'!F244=""),"CORRECT",IF('Prioritized Approach Milestones'!C244="No","CORRECT",IF('Prioritized Approach Milestones'!B244=6,"ERROR 1","N/A")))</f>
        <v>ERROR 1</v>
      </c>
      <c r="AB244" s="69" t="str">
        <f>IF(AND('Prioritized Approach Milestones'!C244="No",'Prioritized Approach Milestones'!F244=""),IF('Prioritized Approach Milestones'!B244=1,"ERROR 2","N/A"),"CORRECT")</f>
        <v>CORRECT</v>
      </c>
      <c r="AC244" s="69" t="str">
        <f>IF(AND('Prioritized Approach Milestones'!C244="No",'Prioritized Approach Milestones'!F244=""),IF('Prioritized Approach Milestones'!B244=2,"ERROR 2","N/A"),"CORRECT")</f>
        <v>CORRECT</v>
      </c>
      <c r="AD244" s="69" t="str">
        <f>IF(AND('Prioritized Approach Milestones'!C244="No",'Prioritized Approach Milestones'!F244=""),IF('Prioritized Approach Milestones'!B244=3,"ERROR 2","N/A"),"CORRECT")</f>
        <v>CORRECT</v>
      </c>
      <c r="AE244" s="69" t="str">
        <f>IF(AND('Prioritized Approach Milestones'!C244="No",'Prioritized Approach Milestones'!F244=""),IF('Prioritized Approach Milestones'!B244=4,"ERROR 2","N/A"),"CORRECT")</f>
        <v>CORRECT</v>
      </c>
      <c r="AF244" s="69" t="str">
        <f>IF(AND('Prioritized Approach Milestones'!C244="No",'Prioritized Approach Milestones'!F244=""),IF('Prioritized Approach Milestones'!B244=5,"ERROR 2","N/A"),"CORRECT")</f>
        <v>CORRECT</v>
      </c>
      <c r="AG244" s="78" t="str">
        <f>IF(AND('Prioritized Approach Milestones'!C244="No",'Prioritized Approach Milestones'!F244=""),IF('Prioritized Approach Milestones'!B244=6,"ERROR 2","N/A"),"CORRECT")</f>
        <v>CORRECT</v>
      </c>
    </row>
    <row r="245" spans="1:33">
      <c r="A245" s="85">
        <f>COUNTIFS('Prioritized Approach Milestones'!B245,"1",'Prioritized Approach Milestones'!C245,"yes")</f>
        <v>0</v>
      </c>
      <c r="B245" s="90">
        <f>COUNTIFS('Prioritized Approach Milestones'!B245,"2",'Prioritized Approach Milestones'!C245,"yes")</f>
        <v>0</v>
      </c>
      <c r="C245" s="86">
        <f>COUNTIFS('Prioritized Approach Milestones'!B245,"3",'Prioritized Approach Milestones'!C245,"yes")</f>
        <v>0</v>
      </c>
      <c r="D245" s="87">
        <f>COUNTIFS('Prioritized Approach Milestones'!B245,"4",'Prioritized Approach Milestones'!C245,"yes")</f>
        <v>0</v>
      </c>
      <c r="E245" s="88">
        <f>COUNTIFS('Prioritized Approach Milestones'!B245,"5",'Prioritized Approach Milestones'!C245,"yes")</f>
        <v>0</v>
      </c>
      <c r="F245" s="89">
        <f>COUNTIFS('Prioritized Approach Milestones'!B245,"6",'Prioritized Approach Milestones'!C245,"yes")</f>
        <v>0</v>
      </c>
      <c r="G245" s="274">
        <f t="shared" si="11"/>
        <v>0</v>
      </c>
      <c r="H245" s="172">
        <f>COUNTIFS('Prioritized Approach Milestones'!B245,"1",'Prioritized Approach Milestones'!C245,"N/A")</f>
        <v>0</v>
      </c>
      <c r="I245" s="172">
        <f>COUNTIFS('Prioritized Approach Milestones'!B245,"2",'Prioritized Approach Milestones'!C245,"N/A")</f>
        <v>0</v>
      </c>
      <c r="J245" s="172">
        <f>COUNTIFS('Prioritized Approach Milestones'!B245,"3",'Prioritized Approach Milestones'!C245,"N/A")</f>
        <v>0</v>
      </c>
      <c r="K245" s="172">
        <f>COUNTIFS('Prioritized Approach Milestones'!B245,"4",'Prioritized Approach Milestones'!C245,"N/A")</f>
        <v>0</v>
      </c>
      <c r="L245" s="172">
        <f>COUNTIFS('Prioritized Approach Milestones'!B245,"5",'Prioritized Approach Milestones'!C245,"N/A")</f>
        <v>0</v>
      </c>
      <c r="M245" s="172">
        <f>COUNTIFS('Prioritized Approach Milestones'!B245,"6",'Prioritized Approach Milestones'!C245,"N/A")</f>
        <v>0</v>
      </c>
      <c r="N245" s="260">
        <f t="shared" si="10"/>
        <v>0</v>
      </c>
      <c r="O245" s="279"/>
      <c r="P245" s="75" t="str">
        <f>IF('Prioritized Approach Milestones'!$B245=1,'Prioritized Approach Milestones'!$F245,"")</f>
        <v/>
      </c>
      <c r="Q245" s="75">
        <f>IF('Prioritized Approach Milestones'!$B245=2,'Prioritized Approach Milestones'!$F245,"")</f>
        <v>0</v>
      </c>
      <c r="R245" s="75" t="str">
        <f>IF('Prioritized Approach Milestones'!$B245=3,'Prioritized Approach Milestones'!$F245,"")</f>
        <v/>
      </c>
      <c r="S245" s="75" t="str">
        <f>IF('Prioritized Approach Milestones'!$B245=4,'Prioritized Approach Milestones'!$F245,"")</f>
        <v/>
      </c>
      <c r="T245" s="75" t="str">
        <f>IF('Prioritized Approach Milestones'!$B245=5,'Prioritized Approach Milestones'!$F245,"")</f>
        <v/>
      </c>
      <c r="U245" s="76" t="str">
        <f>IF('Prioritized Approach Milestones'!$B245=6,'Prioritized Approach Milestones'!$F245,"")</f>
        <v/>
      </c>
      <c r="V245" s="77" t="str">
        <f>IF(AND('Prioritized Approach Milestones'!C245="Yes",'Prioritized Approach Milestones'!F245=""),"CORRECT",IF('Prioritized Approach Milestones'!C245="No","CORRECT",IF('Prioritized Approach Milestones'!B245=1,"ERROR 1","N/A")))</f>
        <v>N/A</v>
      </c>
      <c r="W245" s="77" t="str">
        <f>IF(AND('Prioritized Approach Milestones'!C245="Yes",'Prioritized Approach Milestones'!F245=""),"CORRECT",IF('Prioritized Approach Milestones'!C245="No","CORRECT",IF('Prioritized Approach Milestones'!B245=2,"ERROR 1","N/A")))</f>
        <v>ERROR 1</v>
      </c>
      <c r="X245" s="77" t="str">
        <f>IF(AND('Prioritized Approach Milestones'!C245="Yes",'Prioritized Approach Milestones'!F245=""),"CORRECT",IF('Prioritized Approach Milestones'!C245="No","CORRECT",IF('Prioritized Approach Milestones'!B245=3,"ERROR 1","N/A")))</f>
        <v>N/A</v>
      </c>
      <c r="Y245" s="77" t="str">
        <f>IF(AND('Prioritized Approach Milestones'!C245="Yes",'Prioritized Approach Milestones'!F245=""),"CORRECT",IF('Prioritized Approach Milestones'!C245="No","CORRECT",IF('Prioritized Approach Milestones'!B245=4,"ERROR 1","N/A")))</f>
        <v>N/A</v>
      </c>
      <c r="Z245" s="77" t="str">
        <f>IF(AND('Prioritized Approach Milestones'!C245="Yes",'Prioritized Approach Milestones'!F245=""),"CORRECT",IF('Prioritized Approach Milestones'!C245="No","CORRECT",IF('Prioritized Approach Milestones'!B245=5,"ERROR 1","N/A")))</f>
        <v>N/A</v>
      </c>
      <c r="AA245" s="77" t="str">
        <f>IF(AND('Prioritized Approach Milestones'!C245="Yes",'Prioritized Approach Milestones'!F245=""),"CORRECT",IF('Prioritized Approach Milestones'!C245="No","CORRECT",IF('Prioritized Approach Milestones'!B245=6,"ERROR 1","N/A")))</f>
        <v>N/A</v>
      </c>
      <c r="AB245" s="69" t="str">
        <f>IF(AND('Prioritized Approach Milestones'!C245="No",'Prioritized Approach Milestones'!F245=""),IF('Prioritized Approach Milestones'!B245=1,"ERROR 2","N/A"),"CORRECT")</f>
        <v>CORRECT</v>
      </c>
      <c r="AC245" s="69" t="str">
        <f>IF(AND('Prioritized Approach Milestones'!C245="No",'Prioritized Approach Milestones'!F245=""),IF('Prioritized Approach Milestones'!B245=2,"ERROR 2","N/A"),"CORRECT")</f>
        <v>CORRECT</v>
      </c>
      <c r="AD245" s="69" t="str">
        <f>IF(AND('Prioritized Approach Milestones'!C245="No",'Prioritized Approach Milestones'!F245=""),IF('Prioritized Approach Milestones'!B245=3,"ERROR 2","N/A"),"CORRECT")</f>
        <v>CORRECT</v>
      </c>
      <c r="AE245" s="69" t="str">
        <f>IF(AND('Prioritized Approach Milestones'!C245="No",'Prioritized Approach Milestones'!F245=""),IF('Prioritized Approach Milestones'!B245=4,"ERROR 2","N/A"),"CORRECT")</f>
        <v>CORRECT</v>
      </c>
      <c r="AF245" s="69" t="str">
        <f>IF(AND('Prioritized Approach Milestones'!C245="No",'Prioritized Approach Milestones'!F245=""),IF('Prioritized Approach Milestones'!B245=5,"ERROR 2","N/A"),"CORRECT")</f>
        <v>CORRECT</v>
      </c>
      <c r="AG245" s="78" t="str">
        <f>IF(AND('Prioritized Approach Milestones'!C245="No",'Prioritized Approach Milestones'!F245=""),IF('Prioritized Approach Milestones'!B245=6,"ERROR 2","N/A"),"CORRECT")</f>
        <v>CORRECT</v>
      </c>
    </row>
    <row r="246" spans="1:33">
      <c r="A246" s="85">
        <f>COUNTIFS('Prioritized Approach Milestones'!B246,"1",'Prioritized Approach Milestones'!C246,"yes")</f>
        <v>0</v>
      </c>
      <c r="B246" s="90">
        <f>COUNTIFS('Prioritized Approach Milestones'!B246,"2",'Prioritized Approach Milestones'!C246,"yes")</f>
        <v>0</v>
      </c>
      <c r="C246" s="86">
        <f>COUNTIFS('Prioritized Approach Milestones'!B246,"3",'Prioritized Approach Milestones'!C246,"yes")</f>
        <v>0</v>
      </c>
      <c r="D246" s="87">
        <f>COUNTIFS('Prioritized Approach Milestones'!B246,"4",'Prioritized Approach Milestones'!C246,"yes")</f>
        <v>0</v>
      </c>
      <c r="E246" s="88">
        <f>COUNTIFS('Prioritized Approach Milestones'!B246,"5",'Prioritized Approach Milestones'!C246,"yes")</f>
        <v>0</v>
      </c>
      <c r="F246" s="89">
        <f>COUNTIFS('Prioritized Approach Milestones'!B246,"6",'Prioritized Approach Milestones'!C246,"yes")</f>
        <v>0</v>
      </c>
      <c r="G246" s="274">
        <f t="shared" si="11"/>
        <v>0</v>
      </c>
      <c r="H246" s="172">
        <f>COUNTIFS('Prioritized Approach Milestones'!B246,"1",'Prioritized Approach Milestones'!C246,"N/A")</f>
        <v>0</v>
      </c>
      <c r="I246" s="172">
        <f>COUNTIFS('Prioritized Approach Milestones'!B246,"2",'Prioritized Approach Milestones'!C246,"N/A")</f>
        <v>0</v>
      </c>
      <c r="J246" s="172">
        <f>COUNTIFS('Prioritized Approach Milestones'!B246,"3",'Prioritized Approach Milestones'!C246,"N/A")</f>
        <v>0</v>
      </c>
      <c r="K246" s="172">
        <f>COUNTIFS('Prioritized Approach Milestones'!B246,"4",'Prioritized Approach Milestones'!C246,"N/A")</f>
        <v>0</v>
      </c>
      <c r="L246" s="172">
        <f>COUNTIFS('Prioritized Approach Milestones'!B246,"5",'Prioritized Approach Milestones'!C246,"N/A")</f>
        <v>0</v>
      </c>
      <c r="M246" s="172">
        <f>COUNTIFS('Prioritized Approach Milestones'!B246,"6",'Prioritized Approach Milestones'!C246,"N/A")</f>
        <v>0</v>
      </c>
      <c r="N246" s="260">
        <f t="shared" si="10"/>
        <v>0</v>
      </c>
      <c r="O246" s="279"/>
      <c r="P246" s="75" t="str">
        <f>IF('Prioritized Approach Milestones'!$B246=1,'Prioritized Approach Milestones'!$F246,"")</f>
        <v/>
      </c>
      <c r="Q246" s="75" t="str">
        <f>IF('Prioritized Approach Milestones'!$B246=2,'Prioritized Approach Milestones'!$F246,"")</f>
        <v/>
      </c>
      <c r="R246" s="75" t="str">
        <f>IF('Prioritized Approach Milestones'!$B246=3,'Prioritized Approach Milestones'!$F246,"")</f>
        <v/>
      </c>
      <c r="S246" s="75" t="str">
        <f>IF('Prioritized Approach Milestones'!$B246=4,'Prioritized Approach Milestones'!$F246,"")</f>
        <v/>
      </c>
      <c r="T246" s="75" t="str">
        <f>IF('Prioritized Approach Milestones'!$B246=5,'Prioritized Approach Milestones'!$F246,"")</f>
        <v/>
      </c>
      <c r="U246" s="76">
        <f>IF('Prioritized Approach Milestones'!$B246=6,'Prioritized Approach Milestones'!$F246,"")</f>
        <v>0</v>
      </c>
      <c r="V246" s="77" t="str">
        <f>IF(AND('Prioritized Approach Milestones'!C246="Yes",'Prioritized Approach Milestones'!F246=""),"CORRECT",IF('Prioritized Approach Milestones'!C246="No","CORRECT",IF('Prioritized Approach Milestones'!B246=1,"ERROR 1","N/A")))</f>
        <v>N/A</v>
      </c>
      <c r="W246" s="77" t="str">
        <f>IF(AND('Prioritized Approach Milestones'!C246="Yes",'Prioritized Approach Milestones'!F246=""),"CORRECT",IF('Prioritized Approach Milestones'!C246="No","CORRECT",IF('Prioritized Approach Milestones'!B246=2,"ERROR 1","N/A")))</f>
        <v>N/A</v>
      </c>
      <c r="X246" s="77" t="str">
        <f>IF(AND('Prioritized Approach Milestones'!C246="Yes",'Prioritized Approach Milestones'!F246=""),"CORRECT",IF('Prioritized Approach Milestones'!C246="No","CORRECT",IF('Prioritized Approach Milestones'!B246=3,"ERROR 1","N/A")))</f>
        <v>N/A</v>
      </c>
      <c r="Y246" s="77" t="str">
        <f>IF(AND('Prioritized Approach Milestones'!C246="Yes",'Prioritized Approach Milestones'!F246=""),"CORRECT",IF('Prioritized Approach Milestones'!C246="No","CORRECT",IF('Prioritized Approach Milestones'!B246=4,"ERROR 1","N/A")))</f>
        <v>N/A</v>
      </c>
      <c r="Z246" s="77" t="str">
        <f>IF(AND('Prioritized Approach Milestones'!C246="Yes",'Prioritized Approach Milestones'!F246=""),"CORRECT",IF('Prioritized Approach Milestones'!C246="No","CORRECT",IF('Prioritized Approach Milestones'!B246=5,"ERROR 1","N/A")))</f>
        <v>N/A</v>
      </c>
      <c r="AA246" s="77" t="str">
        <f>IF(AND('Prioritized Approach Milestones'!C246="Yes",'Prioritized Approach Milestones'!F246=""),"CORRECT",IF('Prioritized Approach Milestones'!C246="No","CORRECT",IF('Prioritized Approach Milestones'!B246=6,"ERROR 1","N/A")))</f>
        <v>ERROR 1</v>
      </c>
      <c r="AB246" s="69" t="str">
        <f>IF(AND('Prioritized Approach Milestones'!C246="No",'Prioritized Approach Milestones'!F246=""),IF('Prioritized Approach Milestones'!B246=1,"ERROR 2","N/A"),"CORRECT")</f>
        <v>CORRECT</v>
      </c>
      <c r="AC246" s="69" t="str">
        <f>IF(AND('Prioritized Approach Milestones'!C246="No",'Prioritized Approach Milestones'!F246=""),IF('Prioritized Approach Milestones'!B246=2,"ERROR 2","N/A"),"CORRECT")</f>
        <v>CORRECT</v>
      </c>
      <c r="AD246" s="69" t="str">
        <f>IF(AND('Prioritized Approach Milestones'!C246="No",'Prioritized Approach Milestones'!F246=""),IF('Prioritized Approach Milestones'!B246=3,"ERROR 2","N/A"),"CORRECT")</f>
        <v>CORRECT</v>
      </c>
      <c r="AE246" s="69" t="str">
        <f>IF(AND('Prioritized Approach Milestones'!C246="No",'Prioritized Approach Milestones'!F246=""),IF('Prioritized Approach Milestones'!B246=4,"ERROR 2","N/A"),"CORRECT")</f>
        <v>CORRECT</v>
      </c>
      <c r="AF246" s="69" t="str">
        <f>IF(AND('Prioritized Approach Milestones'!C246="No",'Prioritized Approach Milestones'!F246=""),IF('Prioritized Approach Milestones'!B246=5,"ERROR 2","N/A"),"CORRECT")</f>
        <v>CORRECT</v>
      </c>
      <c r="AG246" s="78" t="str">
        <f>IF(AND('Prioritized Approach Milestones'!C246="No",'Prioritized Approach Milestones'!F246=""),IF('Prioritized Approach Milestones'!B246=6,"ERROR 2","N/A"),"CORRECT")</f>
        <v>CORRECT</v>
      </c>
    </row>
    <row r="247" spans="1:33">
      <c r="A247" s="85">
        <f>COUNTIFS('Prioritized Approach Milestones'!B247,"1",'Prioritized Approach Milestones'!C247,"yes")</f>
        <v>0</v>
      </c>
      <c r="B247" s="90">
        <f>COUNTIFS('Prioritized Approach Milestones'!B247,"2",'Prioritized Approach Milestones'!C247,"yes")</f>
        <v>0</v>
      </c>
      <c r="C247" s="86">
        <f>COUNTIFS('Prioritized Approach Milestones'!B247,"3",'Prioritized Approach Milestones'!C247,"yes")</f>
        <v>0</v>
      </c>
      <c r="D247" s="87">
        <f>COUNTIFS('Prioritized Approach Milestones'!B247,"4",'Prioritized Approach Milestones'!C247,"yes")</f>
        <v>0</v>
      </c>
      <c r="E247" s="88">
        <f>COUNTIFS('Prioritized Approach Milestones'!B247,"5",'Prioritized Approach Milestones'!C247,"yes")</f>
        <v>0</v>
      </c>
      <c r="F247" s="89">
        <f>COUNTIFS('Prioritized Approach Milestones'!B247,"6",'Prioritized Approach Milestones'!C247,"yes")</f>
        <v>0</v>
      </c>
      <c r="G247" s="274">
        <f t="shared" si="11"/>
        <v>0</v>
      </c>
      <c r="H247" s="172">
        <f>COUNTIFS('Prioritized Approach Milestones'!B247,"1",'Prioritized Approach Milestones'!C247,"N/A")</f>
        <v>0</v>
      </c>
      <c r="I247" s="172">
        <f>COUNTIFS('Prioritized Approach Milestones'!B247,"2",'Prioritized Approach Milestones'!C247,"N/A")</f>
        <v>0</v>
      </c>
      <c r="J247" s="172">
        <f>COUNTIFS('Prioritized Approach Milestones'!B247,"3",'Prioritized Approach Milestones'!C247,"N/A")</f>
        <v>0</v>
      </c>
      <c r="K247" s="172">
        <f>COUNTIFS('Prioritized Approach Milestones'!B247,"4",'Prioritized Approach Milestones'!C247,"N/A")</f>
        <v>0</v>
      </c>
      <c r="L247" s="172">
        <f>COUNTIFS('Prioritized Approach Milestones'!B247,"5",'Prioritized Approach Milestones'!C247,"N/A")</f>
        <v>0</v>
      </c>
      <c r="M247" s="172">
        <f>COUNTIFS('Prioritized Approach Milestones'!B247,"6",'Prioritized Approach Milestones'!C247,"N/A")</f>
        <v>0</v>
      </c>
      <c r="N247" s="260">
        <f t="shared" si="10"/>
        <v>0</v>
      </c>
      <c r="O247" s="279"/>
      <c r="P247" s="75" t="str">
        <f>IF('Prioritized Approach Milestones'!$B247=1,'Prioritized Approach Milestones'!$F247,"")</f>
        <v/>
      </c>
      <c r="Q247" s="75" t="str">
        <f>IF('Prioritized Approach Milestones'!$B247=2,'Prioritized Approach Milestones'!$F247,"")</f>
        <v/>
      </c>
      <c r="R247" s="75" t="str">
        <f>IF('Prioritized Approach Milestones'!$B247=3,'Prioritized Approach Milestones'!$F247,"")</f>
        <v/>
      </c>
      <c r="S247" s="75" t="str">
        <f>IF('Prioritized Approach Milestones'!$B247=4,'Prioritized Approach Milestones'!$F247,"")</f>
        <v/>
      </c>
      <c r="T247" s="75" t="str">
        <f>IF('Prioritized Approach Milestones'!$B247=5,'Prioritized Approach Milestones'!$F247,"")</f>
        <v/>
      </c>
      <c r="U247" s="76">
        <f>IF('Prioritized Approach Milestones'!$B247=6,'Prioritized Approach Milestones'!$F247,"")</f>
        <v>0</v>
      </c>
      <c r="V247" s="77" t="str">
        <f>IF(AND('Prioritized Approach Milestones'!C247="Yes",'Prioritized Approach Milestones'!F247=""),"CORRECT",IF('Prioritized Approach Milestones'!C247="No","CORRECT",IF('Prioritized Approach Milestones'!B247=1,"ERROR 1","N/A")))</f>
        <v>N/A</v>
      </c>
      <c r="W247" s="77" t="str">
        <f>IF(AND('Prioritized Approach Milestones'!C247="Yes",'Prioritized Approach Milestones'!F247=""),"CORRECT",IF('Prioritized Approach Milestones'!C247="No","CORRECT",IF('Prioritized Approach Milestones'!B247=2,"ERROR 1","N/A")))</f>
        <v>N/A</v>
      </c>
      <c r="X247" s="77" t="str">
        <f>IF(AND('Prioritized Approach Milestones'!C247="Yes",'Prioritized Approach Milestones'!F247=""),"CORRECT",IF('Prioritized Approach Milestones'!C247="No","CORRECT",IF('Prioritized Approach Milestones'!B247=3,"ERROR 1","N/A")))</f>
        <v>N/A</v>
      </c>
      <c r="Y247" s="77" t="str">
        <f>IF(AND('Prioritized Approach Milestones'!C247="Yes",'Prioritized Approach Milestones'!F247=""),"CORRECT",IF('Prioritized Approach Milestones'!C247="No","CORRECT",IF('Prioritized Approach Milestones'!B247=4,"ERROR 1","N/A")))</f>
        <v>N/A</v>
      </c>
      <c r="Z247" s="77" t="str">
        <f>IF(AND('Prioritized Approach Milestones'!C247="Yes",'Prioritized Approach Milestones'!F247=""),"CORRECT",IF('Prioritized Approach Milestones'!C247="No","CORRECT",IF('Prioritized Approach Milestones'!B247=5,"ERROR 1","N/A")))</f>
        <v>N/A</v>
      </c>
      <c r="AA247" s="77" t="str">
        <f>IF(AND('Prioritized Approach Milestones'!C247="Yes",'Prioritized Approach Milestones'!F247=""),"CORRECT",IF('Prioritized Approach Milestones'!C247="No","CORRECT",IF('Prioritized Approach Milestones'!B247=6,"ERROR 1","N/A")))</f>
        <v>ERROR 1</v>
      </c>
      <c r="AB247" s="69" t="str">
        <f>IF(AND('Prioritized Approach Milestones'!C247="No",'Prioritized Approach Milestones'!F247=""),IF('Prioritized Approach Milestones'!B247=1,"ERROR 2","N/A"),"CORRECT")</f>
        <v>CORRECT</v>
      </c>
      <c r="AC247" s="69" t="str">
        <f>IF(AND('Prioritized Approach Milestones'!C247="No",'Prioritized Approach Milestones'!F247=""),IF('Prioritized Approach Milestones'!B247=2,"ERROR 2","N/A"),"CORRECT")</f>
        <v>CORRECT</v>
      </c>
      <c r="AD247" s="69" t="str">
        <f>IF(AND('Prioritized Approach Milestones'!C247="No",'Prioritized Approach Milestones'!F247=""),IF('Prioritized Approach Milestones'!B247=3,"ERROR 2","N/A"),"CORRECT")</f>
        <v>CORRECT</v>
      </c>
      <c r="AE247" s="69" t="str">
        <f>IF(AND('Prioritized Approach Milestones'!C247="No",'Prioritized Approach Milestones'!F247=""),IF('Prioritized Approach Milestones'!B247=4,"ERROR 2","N/A"),"CORRECT")</f>
        <v>CORRECT</v>
      </c>
      <c r="AF247" s="69" t="str">
        <f>IF(AND('Prioritized Approach Milestones'!C247="No",'Prioritized Approach Milestones'!F247=""),IF('Prioritized Approach Milestones'!B247=5,"ERROR 2","N/A"),"CORRECT")</f>
        <v>CORRECT</v>
      </c>
      <c r="AG247" s="78" t="str">
        <f>IF(AND('Prioritized Approach Milestones'!C247="No",'Prioritized Approach Milestones'!F247=""),IF('Prioritized Approach Milestones'!B247=6,"ERROR 2","N/A"),"CORRECT")</f>
        <v>CORRECT</v>
      </c>
    </row>
    <row r="248" spans="1:33">
      <c r="A248" s="85">
        <f>COUNTIFS('Prioritized Approach Milestones'!B248,"1",'Prioritized Approach Milestones'!C248,"yes")</f>
        <v>0</v>
      </c>
      <c r="B248" s="90">
        <f>COUNTIFS('Prioritized Approach Milestones'!B248,"2",'Prioritized Approach Milestones'!C248,"yes")</f>
        <v>0</v>
      </c>
      <c r="C248" s="86">
        <f>COUNTIFS('Prioritized Approach Milestones'!B248,"3",'Prioritized Approach Milestones'!C248,"yes")</f>
        <v>0</v>
      </c>
      <c r="D248" s="87">
        <f>COUNTIFS('Prioritized Approach Milestones'!B248,"4",'Prioritized Approach Milestones'!C248,"yes")</f>
        <v>0</v>
      </c>
      <c r="E248" s="88">
        <f>COUNTIFS('Prioritized Approach Milestones'!B248,"5",'Prioritized Approach Milestones'!C248,"yes")</f>
        <v>0</v>
      </c>
      <c r="F248" s="89">
        <f>COUNTIFS('Prioritized Approach Milestones'!B248,"6",'Prioritized Approach Milestones'!C248,"yes")</f>
        <v>0</v>
      </c>
      <c r="G248" s="274">
        <f t="shared" si="11"/>
        <v>0</v>
      </c>
      <c r="H248" s="172">
        <f>COUNTIFS('Prioritized Approach Milestones'!B248,"1",'Prioritized Approach Milestones'!C248,"N/A")</f>
        <v>0</v>
      </c>
      <c r="I248" s="172">
        <f>COUNTIFS('Prioritized Approach Milestones'!B248,"2",'Prioritized Approach Milestones'!C248,"N/A")</f>
        <v>0</v>
      </c>
      <c r="J248" s="172">
        <f>COUNTIFS('Prioritized Approach Milestones'!B248,"3",'Prioritized Approach Milestones'!C248,"N/A")</f>
        <v>0</v>
      </c>
      <c r="K248" s="172">
        <f>COUNTIFS('Prioritized Approach Milestones'!B248,"4",'Prioritized Approach Milestones'!C248,"N/A")</f>
        <v>0</v>
      </c>
      <c r="L248" s="172">
        <f>COUNTIFS('Prioritized Approach Milestones'!B248,"5",'Prioritized Approach Milestones'!C248,"N/A")</f>
        <v>0</v>
      </c>
      <c r="M248" s="172">
        <f>COUNTIFS('Prioritized Approach Milestones'!B248,"6",'Prioritized Approach Milestones'!C248,"N/A")</f>
        <v>0</v>
      </c>
      <c r="N248" s="260">
        <f t="shared" si="10"/>
        <v>0</v>
      </c>
      <c r="O248" s="279"/>
      <c r="P248" s="75" t="str">
        <f>IF('Prioritized Approach Milestones'!$B248=1,'Prioritized Approach Milestones'!$F248,"")</f>
        <v/>
      </c>
      <c r="Q248" s="75" t="str">
        <f>IF('Prioritized Approach Milestones'!$B248=2,'Prioritized Approach Milestones'!$F248,"")</f>
        <v/>
      </c>
      <c r="R248" s="75" t="str">
        <f>IF('Prioritized Approach Milestones'!$B248=3,'Prioritized Approach Milestones'!$F248,"")</f>
        <v/>
      </c>
      <c r="S248" s="75" t="str">
        <f>IF('Prioritized Approach Milestones'!$B248=4,'Prioritized Approach Milestones'!$F248,"")</f>
        <v/>
      </c>
      <c r="T248" s="75" t="str">
        <f>IF('Prioritized Approach Milestones'!$B248=5,'Prioritized Approach Milestones'!$F248,"")</f>
        <v/>
      </c>
      <c r="U248" s="76">
        <f>IF('Prioritized Approach Milestones'!$B248=6,'Prioritized Approach Milestones'!$F248,"")</f>
        <v>0</v>
      </c>
      <c r="V248" s="77" t="str">
        <f>IF(AND('Prioritized Approach Milestones'!C248="Yes",'Prioritized Approach Milestones'!F248=""),"CORRECT",IF('Prioritized Approach Milestones'!C248="No","CORRECT",IF('Prioritized Approach Milestones'!B248=1,"ERROR 1","N/A")))</f>
        <v>N/A</v>
      </c>
      <c r="W248" s="77" t="str">
        <f>IF(AND('Prioritized Approach Milestones'!C248="Yes",'Prioritized Approach Milestones'!F248=""),"CORRECT",IF('Prioritized Approach Milestones'!C248="No","CORRECT",IF('Prioritized Approach Milestones'!B248=2,"ERROR 1","N/A")))</f>
        <v>N/A</v>
      </c>
      <c r="X248" s="77" t="str">
        <f>IF(AND('Prioritized Approach Milestones'!C248="Yes",'Prioritized Approach Milestones'!F248=""),"CORRECT",IF('Prioritized Approach Milestones'!C248="No","CORRECT",IF('Prioritized Approach Milestones'!B248=3,"ERROR 1","N/A")))</f>
        <v>N/A</v>
      </c>
      <c r="Y248" s="77" t="str">
        <f>IF(AND('Prioritized Approach Milestones'!C248="Yes",'Prioritized Approach Milestones'!F248=""),"CORRECT",IF('Prioritized Approach Milestones'!C248="No","CORRECT",IF('Prioritized Approach Milestones'!B248=4,"ERROR 1","N/A")))</f>
        <v>N/A</v>
      </c>
      <c r="Z248" s="77" t="str">
        <f>IF(AND('Prioritized Approach Milestones'!C248="Yes",'Prioritized Approach Milestones'!F248=""),"CORRECT",IF('Prioritized Approach Milestones'!C248="No","CORRECT",IF('Prioritized Approach Milestones'!B248=5,"ERROR 1","N/A")))</f>
        <v>N/A</v>
      </c>
      <c r="AA248" s="77" t="str">
        <f>IF(AND('Prioritized Approach Milestones'!C248="Yes",'Prioritized Approach Milestones'!F248=""),"CORRECT",IF('Prioritized Approach Milestones'!C248="No","CORRECT",IF('Prioritized Approach Milestones'!B248=6,"ERROR 1","N/A")))</f>
        <v>ERROR 1</v>
      </c>
      <c r="AB248" s="69" t="str">
        <f>IF(AND('Prioritized Approach Milestones'!C248="No",'Prioritized Approach Milestones'!F248=""),IF('Prioritized Approach Milestones'!B248=1,"ERROR 2","N/A"),"CORRECT")</f>
        <v>CORRECT</v>
      </c>
      <c r="AC248" s="69" t="str">
        <f>IF(AND('Prioritized Approach Milestones'!C248="No",'Prioritized Approach Milestones'!F248=""),IF('Prioritized Approach Milestones'!B248=2,"ERROR 2","N/A"),"CORRECT")</f>
        <v>CORRECT</v>
      </c>
      <c r="AD248" s="69" t="str">
        <f>IF(AND('Prioritized Approach Milestones'!C248="No",'Prioritized Approach Milestones'!F248=""),IF('Prioritized Approach Milestones'!B248=3,"ERROR 2","N/A"),"CORRECT")</f>
        <v>CORRECT</v>
      </c>
      <c r="AE248" s="69" t="str">
        <f>IF(AND('Prioritized Approach Milestones'!C248="No",'Prioritized Approach Milestones'!F248=""),IF('Prioritized Approach Milestones'!B248=4,"ERROR 2","N/A"),"CORRECT")</f>
        <v>CORRECT</v>
      </c>
      <c r="AF248" s="69" t="str">
        <f>IF(AND('Prioritized Approach Milestones'!C248="No",'Prioritized Approach Milestones'!F248=""),IF('Prioritized Approach Milestones'!B248=5,"ERROR 2","N/A"),"CORRECT")</f>
        <v>CORRECT</v>
      </c>
      <c r="AG248" s="78" t="str">
        <f>IF(AND('Prioritized Approach Milestones'!C248="No",'Prioritized Approach Milestones'!F248=""),IF('Prioritized Approach Milestones'!B248=6,"ERROR 2","N/A"),"CORRECT")</f>
        <v>CORRECT</v>
      </c>
    </row>
    <row r="249" spans="1:33">
      <c r="A249" s="85">
        <f>COUNTIFS('Prioritized Approach Milestones'!B249,"1",'Prioritized Approach Milestones'!C249,"yes")</f>
        <v>0</v>
      </c>
      <c r="B249" s="90">
        <f>COUNTIFS('Prioritized Approach Milestones'!B249,"2",'Prioritized Approach Milestones'!C249,"yes")</f>
        <v>0</v>
      </c>
      <c r="C249" s="86">
        <f>COUNTIFS('Prioritized Approach Milestones'!B249,"3",'Prioritized Approach Milestones'!C249,"yes")</f>
        <v>0</v>
      </c>
      <c r="D249" s="87">
        <f>COUNTIFS('Prioritized Approach Milestones'!B249,"4",'Prioritized Approach Milestones'!C249,"yes")</f>
        <v>0</v>
      </c>
      <c r="E249" s="88">
        <f>COUNTIFS('Prioritized Approach Milestones'!B249,"5",'Prioritized Approach Milestones'!C249,"yes")</f>
        <v>0</v>
      </c>
      <c r="F249" s="89">
        <f>COUNTIFS('Prioritized Approach Milestones'!B249,"6",'Prioritized Approach Milestones'!C249,"yes")</f>
        <v>0</v>
      </c>
      <c r="G249" s="274">
        <f t="shared" si="11"/>
        <v>0</v>
      </c>
      <c r="H249" s="172">
        <f>COUNTIFS('Prioritized Approach Milestones'!B249,"1",'Prioritized Approach Milestones'!C249,"N/A")</f>
        <v>0</v>
      </c>
      <c r="I249" s="172">
        <f>COUNTIFS('Prioritized Approach Milestones'!B249,"2",'Prioritized Approach Milestones'!C249,"N/A")</f>
        <v>0</v>
      </c>
      <c r="J249" s="172">
        <f>COUNTIFS('Prioritized Approach Milestones'!B249,"3",'Prioritized Approach Milestones'!C249,"N/A")</f>
        <v>0</v>
      </c>
      <c r="K249" s="172">
        <f>COUNTIFS('Prioritized Approach Milestones'!B249,"4",'Prioritized Approach Milestones'!C249,"N/A")</f>
        <v>0</v>
      </c>
      <c r="L249" s="172">
        <f>COUNTIFS('Prioritized Approach Milestones'!B249,"5",'Prioritized Approach Milestones'!C249,"N/A")</f>
        <v>0</v>
      </c>
      <c r="M249" s="172">
        <f>COUNTIFS('Prioritized Approach Milestones'!B249,"6",'Prioritized Approach Milestones'!C249,"N/A")</f>
        <v>0</v>
      </c>
      <c r="N249" s="260">
        <f t="shared" si="10"/>
        <v>0</v>
      </c>
      <c r="O249" s="279"/>
      <c r="P249" s="75" t="str">
        <f>IF('Prioritized Approach Milestones'!$B249=1,'Prioritized Approach Milestones'!$F249,"")</f>
        <v/>
      </c>
      <c r="Q249" s="75" t="str">
        <f>IF('Prioritized Approach Milestones'!$B249=2,'Prioritized Approach Milestones'!$F249,"")</f>
        <v/>
      </c>
      <c r="R249" s="75" t="str">
        <f>IF('Prioritized Approach Milestones'!$B249=3,'Prioritized Approach Milestones'!$F249,"")</f>
        <v/>
      </c>
      <c r="S249" s="75" t="str">
        <f>IF('Prioritized Approach Milestones'!$B249=4,'Prioritized Approach Milestones'!$F249,"")</f>
        <v/>
      </c>
      <c r="T249" s="75" t="str">
        <f>IF('Prioritized Approach Milestones'!$B249=5,'Prioritized Approach Milestones'!$F249,"")</f>
        <v/>
      </c>
      <c r="U249" s="76">
        <f>IF('Prioritized Approach Milestones'!$B249=6,'Prioritized Approach Milestones'!$F249,"")</f>
        <v>0</v>
      </c>
      <c r="V249" s="77" t="str">
        <f>IF(AND('Prioritized Approach Milestones'!C249="Yes",'Prioritized Approach Milestones'!F249=""),"CORRECT",IF('Prioritized Approach Milestones'!C249="No","CORRECT",IF('Prioritized Approach Milestones'!B249=1,"ERROR 1","N/A")))</f>
        <v>N/A</v>
      </c>
      <c r="W249" s="77" t="str">
        <f>IF(AND('Prioritized Approach Milestones'!C249="Yes",'Prioritized Approach Milestones'!F249=""),"CORRECT",IF('Prioritized Approach Milestones'!C249="No","CORRECT",IF('Prioritized Approach Milestones'!B249=2,"ERROR 1","N/A")))</f>
        <v>N/A</v>
      </c>
      <c r="X249" s="77" t="str">
        <f>IF(AND('Prioritized Approach Milestones'!C249="Yes",'Prioritized Approach Milestones'!F249=""),"CORRECT",IF('Prioritized Approach Milestones'!C249="No","CORRECT",IF('Prioritized Approach Milestones'!B249=3,"ERROR 1","N/A")))</f>
        <v>N/A</v>
      </c>
      <c r="Y249" s="77" t="str">
        <f>IF(AND('Prioritized Approach Milestones'!C249="Yes",'Prioritized Approach Milestones'!F249=""),"CORRECT",IF('Prioritized Approach Milestones'!C249="No","CORRECT",IF('Prioritized Approach Milestones'!B249=4,"ERROR 1","N/A")))</f>
        <v>N/A</v>
      </c>
      <c r="Z249" s="77" t="str">
        <f>IF(AND('Prioritized Approach Milestones'!C249="Yes",'Prioritized Approach Milestones'!F249=""),"CORRECT",IF('Prioritized Approach Milestones'!C249="No","CORRECT",IF('Prioritized Approach Milestones'!B249=5,"ERROR 1","N/A")))</f>
        <v>N/A</v>
      </c>
      <c r="AA249" s="77" t="str">
        <f>IF(AND('Prioritized Approach Milestones'!C249="Yes",'Prioritized Approach Milestones'!F249=""),"CORRECT",IF('Prioritized Approach Milestones'!C249="No","CORRECT",IF('Prioritized Approach Milestones'!B249=6,"ERROR 1","N/A")))</f>
        <v>ERROR 1</v>
      </c>
      <c r="AB249" s="69" t="str">
        <f>IF(AND('Prioritized Approach Milestones'!C249="No",'Prioritized Approach Milestones'!F249=""),IF('Prioritized Approach Milestones'!B249=1,"ERROR 2","N/A"),"CORRECT")</f>
        <v>CORRECT</v>
      </c>
      <c r="AC249" s="69" t="str">
        <f>IF(AND('Prioritized Approach Milestones'!C249="No",'Prioritized Approach Milestones'!F249=""),IF('Prioritized Approach Milestones'!B249=2,"ERROR 2","N/A"),"CORRECT")</f>
        <v>CORRECT</v>
      </c>
      <c r="AD249" s="69" t="str">
        <f>IF(AND('Prioritized Approach Milestones'!C249="No",'Prioritized Approach Milestones'!F249=""),IF('Prioritized Approach Milestones'!B249=3,"ERROR 2","N/A"),"CORRECT")</f>
        <v>CORRECT</v>
      </c>
      <c r="AE249" s="69" t="str">
        <f>IF(AND('Prioritized Approach Milestones'!C249="No",'Prioritized Approach Milestones'!F249=""),IF('Prioritized Approach Milestones'!B249=4,"ERROR 2","N/A"),"CORRECT")</f>
        <v>CORRECT</v>
      </c>
      <c r="AF249" s="69" t="str">
        <f>IF(AND('Prioritized Approach Milestones'!C249="No",'Prioritized Approach Milestones'!F249=""),IF('Prioritized Approach Milestones'!B249=5,"ERROR 2","N/A"),"CORRECT")</f>
        <v>CORRECT</v>
      </c>
      <c r="AG249" s="78" t="str">
        <f>IF(AND('Prioritized Approach Milestones'!C249="No",'Prioritized Approach Milestones'!F249=""),IF('Prioritized Approach Milestones'!B249=6,"ERROR 2","N/A"),"CORRECT")</f>
        <v>CORRECT</v>
      </c>
    </row>
    <row r="250" spans="1:33">
      <c r="A250" s="85">
        <f>COUNTIFS('Prioritized Approach Milestones'!B250,"1",'Prioritized Approach Milestones'!C250,"yes")</f>
        <v>0</v>
      </c>
      <c r="B250" s="90">
        <f>COUNTIFS('Prioritized Approach Milestones'!B250,"2",'Prioritized Approach Milestones'!C250,"yes")</f>
        <v>0</v>
      </c>
      <c r="C250" s="86">
        <f>COUNTIFS('Prioritized Approach Milestones'!B250,"3",'Prioritized Approach Milestones'!C250,"yes")</f>
        <v>0</v>
      </c>
      <c r="D250" s="87">
        <f>COUNTIFS('Prioritized Approach Milestones'!B250,"4",'Prioritized Approach Milestones'!C250,"yes")</f>
        <v>0</v>
      </c>
      <c r="E250" s="88">
        <f>COUNTIFS('Prioritized Approach Milestones'!B250,"5",'Prioritized Approach Milestones'!C250,"yes")</f>
        <v>0</v>
      </c>
      <c r="F250" s="89">
        <f>COUNTIFS('Prioritized Approach Milestones'!B250,"6",'Prioritized Approach Milestones'!C250,"yes")</f>
        <v>0</v>
      </c>
      <c r="G250" s="274">
        <f t="shared" si="11"/>
        <v>0</v>
      </c>
      <c r="H250" s="172">
        <f>COUNTIFS('Prioritized Approach Milestones'!B250,"1",'Prioritized Approach Milestones'!C250,"N/A")</f>
        <v>0</v>
      </c>
      <c r="I250" s="172">
        <f>COUNTIFS('Prioritized Approach Milestones'!B250,"2",'Prioritized Approach Milestones'!C250,"N/A")</f>
        <v>0</v>
      </c>
      <c r="J250" s="172">
        <f>COUNTIFS('Prioritized Approach Milestones'!B250,"3",'Prioritized Approach Milestones'!C250,"N/A")</f>
        <v>0</v>
      </c>
      <c r="K250" s="172">
        <f>COUNTIFS('Prioritized Approach Milestones'!B250,"4",'Prioritized Approach Milestones'!C250,"N/A")</f>
        <v>0</v>
      </c>
      <c r="L250" s="172">
        <f>COUNTIFS('Prioritized Approach Milestones'!B250,"5",'Prioritized Approach Milestones'!C250,"N/A")</f>
        <v>0</v>
      </c>
      <c r="M250" s="172">
        <f>COUNTIFS('Prioritized Approach Milestones'!B250,"6",'Prioritized Approach Milestones'!C250,"N/A")</f>
        <v>0</v>
      </c>
      <c r="N250" s="260">
        <f t="shared" si="10"/>
        <v>0</v>
      </c>
      <c r="O250" s="279"/>
      <c r="P250" s="75" t="str">
        <f>IF('Prioritized Approach Milestones'!$B250=1,'Prioritized Approach Milestones'!$F250,"")</f>
        <v/>
      </c>
      <c r="Q250" s="75" t="str">
        <f>IF('Prioritized Approach Milestones'!$B250=2,'Prioritized Approach Milestones'!$F250,"")</f>
        <v/>
      </c>
      <c r="R250" s="75" t="str">
        <f>IF('Prioritized Approach Milestones'!$B250=3,'Prioritized Approach Milestones'!$F250,"")</f>
        <v/>
      </c>
      <c r="S250" s="75" t="str">
        <f>IF('Prioritized Approach Milestones'!$B250=4,'Prioritized Approach Milestones'!$F250,"")</f>
        <v/>
      </c>
      <c r="T250" s="75" t="str">
        <f>IF('Prioritized Approach Milestones'!$B250=5,'Prioritized Approach Milestones'!$F250,"")</f>
        <v/>
      </c>
      <c r="U250" s="76">
        <f>IF('Prioritized Approach Milestones'!$B250=6,'Prioritized Approach Milestones'!$F250,"")</f>
        <v>0</v>
      </c>
      <c r="V250" s="77" t="str">
        <f>IF(AND('Prioritized Approach Milestones'!C250="Yes",'Prioritized Approach Milestones'!F250=""),"CORRECT",IF('Prioritized Approach Milestones'!C250="No","CORRECT",IF('Prioritized Approach Milestones'!B250=1,"ERROR 1","N/A")))</f>
        <v>N/A</v>
      </c>
      <c r="W250" s="77" t="str">
        <f>IF(AND('Prioritized Approach Milestones'!C250="Yes",'Prioritized Approach Milestones'!F250=""),"CORRECT",IF('Prioritized Approach Milestones'!C250="No","CORRECT",IF('Prioritized Approach Milestones'!B250=2,"ERROR 1","N/A")))</f>
        <v>N/A</v>
      </c>
      <c r="X250" s="77" t="str">
        <f>IF(AND('Prioritized Approach Milestones'!C250="Yes",'Prioritized Approach Milestones'!F250=""),"CORRECT",IF('Prioritized Approach Milestones'!C250="No","CORRECT",IF('Prioritized Approach Milestones'!B250=3,"ERROR 1","N/A")))</f>
        <v>N/A</v>
      </c>
      <c r="Y250" s="77" t="str">
        <f>IF(AND('Prioritized Approach Milestones'!C250="Yes",'Prioritized Approach Milestones'!F250=""),"CORRECT",IF('Prioritized Approach Milestones'!C250="No","CORRECT",IF('Prioritized Approach Milestones'!B250=4,"ERROR 1","N/A")))</f>
        <v>N/A</v>
      </c>
      <c r="Z250" s="77" t="str">
        <f>IF(AND('Prioritized Approach Milestones'!C250="Yes",'Prioritized Approach Milestones'!F250=""),"CORRECT",IF('Prioritized Approach Milestones'!C250="No","CORRECT",IF('Prioritized Approach Milestones'!B250=5,"ERROR 1","N/A")))</f>
        <v>N/A</v>
      </c>
      <c r="AA250" s="77" t="str">
        <f>IF(AND('Prioritized Approach Milestones'!C250="Yes",'Prioritized Approach Milestones'!F250=""),"CORRECT",IF('Prioritized Approach Milestones'!C250="No","CORRECT",IF('Prioritized Approach Milestones'!B250=6,"ERROR 1","N/A")))</f>
        <v>ERROR 1</v>
      </c>
      <c r="AB250" s="69" t="str">
        <f>IF(AND('Prioritized Approach Milestones'!C250="No",'Prioritized Approach Milestones'!F250=""),IF('Prioritized Approach Milestones'!B250=1,"ERROR 2","N/A"),"CORRECT")</f>
        <v>CORRECT</v>
      </c>
      <c r="AC250" s="69" t="str">
        <f>IF(AND('Prioritized Approach Milestones'!C250="No",'Prioritized Approach Milestones'!F250=""),IF('Prioritized Approach Milestones'!B250=2,"ERROR 2","N/A"),"CORRECT")</f>
        <v>CORRECT</v>
      </c>
      <c r="AD250" s="69" t="str">
        <f>IF(AND('Prioritized Approach Milestones'!C250="No",'Prioritized Approach Milestones'!F250=""),IF('Prioritized Approach Milestones'!B250=3,"ERROR 2","N/A"),"CORRECT")</f>
        <v>CORRECT</v>
      </c>
      <c r="AE250" s="69" t="str">
        <f>IF(AND('Prioritized Approach Milestones'!C250="No",'Prioritized Approach Milestones'!F250=""),IF('Prioritized Approach Milestones'!B250=4,"ERROR 2","N/A"),"CORRECT")</f>
        <v>CORRECT</v>
      </c>
      <c r="AF250" s="69" t="str">
        <f>IF(AND('Prioritized Approach Milestones'!C250="No",'Prioritized Approach Milestones'!F250=""),IF('Prioritized Approach Milestones'!B250=5,"ERROR 2","N/A"),"CORRECT")</f>
        <v>CORRECT</v>
      </c>
      <c r="AG250" s="78" t="str">
        <f>IF(AND('Prioritized Approach Milestones'!C250="No",'Prioritized Approach Milestones'!F250=""),IF('Prioritized Approach Milestones'!B250=6,"ERROR 2","N/A"),"CORRECT")</f>
        <v>CORRECT</v>
      </c>
    </row>
    <row r="251" spans="1:33">
      <c r="A251" s="85">
        <f>COUNTIFS('Prioritized Approach Milestones'!B251,"1",'Prioritized Approach Milestones'!C251,"yes")</f>
        <v>0</v>
      </c>
      <c r="B251" s="90">
        <f>COUNTIFS('Prioritized Approach Milestones'!B251,"2",'Prioritized Approach Milestones'!C251,"yes")</f>
        <v>0</v>
      </c>
      <c r="C251" s="86">
        <f>COUNTIFS('Prioritized Approach Milestones'!B251,"3",'Prioritized Approach Milestones'!C251,"yes")</f>
        <v>0</v>
      </c>
      <c r="D251" s="87">
        <f>COUNTIFS('Prioritized Approach Milestones'!B251,"4",'Prioritized Approach Milestones'!C251,"yes")</f>
        <v>0</v>
      </c>
      <c r="E251" s="88">
        <f>COUNTIFS('Prioritized Approach Milestones'!B251,"5",'Prioritized Approach Milestones'!C251,"yes")</f>
        <v>0</v>
      </c>
      <c r="F251" s="89">
        <f>COUNTIFS('Prioritized Approach Milestones'!B251,"6",'Prioritized Approach Milestones'!C251,"yes")</f>
        <v>0</v>
      </c>
      <c r="G251" s="274">
        <f t="shared" si="11"/>
        <v>0</v>
      </c>
      <c r="H251" s="172">
        <f>COUNTIFS('Prioritized Approach Milestones'!B251,"1",'Prioritized Approach Milestones'!C251,"N/A")</f>
        <v>0</v>
      </c>
      <c r="I251" s="172">
        <f>COUNTIFS('Prioritized Approach Milestones'!B251,"2",'Prioritized Approach Milestones'!C251,"N/A")</f>
        <v>0</v>
      </c>
      <c r="J251" s="172">
        <f>COUNTIFS('Prioritized Approach Milestones'!B251,"3",'Prioritized Approach Milestones'!C251,"N/A")</f>
        <v>0</v>
      </c>
      <c r="K251" s="172">
        <f>COUNTIFS('Prioritized Approach Milestones'!B251,"4",'Prioritized Approach Milestones'!C251,"N/A")</f>
        <v>0</v>
      </c>
      <c r="L251" s="172">
        <f>COUNTIFS('Prioritized Approach Milestones'!B251,"5",'Prioritized Approach Milestones'!C251,"N/A")</f>
        <v>0</v>
      </c>
      <c r="M251" s="172">
        <f>COUNTIFS('Prioritized Approach Milestones'!B251,"6",'Prioritized Approach Milestones'!C251,"N/A")</f>
        <v>0</v>
      </c>
      <c r="N251" s="260">
        <f t="shared" si="10"/>
        <v>0</v>
      </c>
      <c r="O251" s="279"/>
      <c r="P251" s="75" t="str">
        <f>IF('Prioritized Approach Milestones'!$B251=1,'Prioritized Approach Milestones'!$F251,"")</f>
        <v/>
      </c>
      <c r="Q251" s="75" t="str">
        <f>IF('Prioritized Approach Milestones'!$B251=2,'Prioritized Approach Milestones'!$F251,"")</f>
        <v/>
      </c>
      <c r="R251" s="75" t="str">
        <f>IF('Prioritized Approach Milestones'!$B251=3,'Prioritized Approach Milestones'!$F251,"")</f>
        <v/>
      </c>
      <c r="S251" s="75" t="str">
        <f>IF('Prioritized Approach Milestones'!$B251=4,'Prioritized Approach Milestones'!$F251,"")</f>
        <v/>
      </c>
      <c r="T251" s="75" t="str">
        <f>IF('Prioritized Approach Milestones'!$B251=5,'Prioritized Approach Milestones'!$F251,"")</f>
        <v/>
      </c>
      <c r="U251" s="76">
        <f>IF('Prioritized Approach Milestones'!$B251=6,'Prioritized Approach Milestones'!$F251,"")</f>
        <v>0</v>
      </c>
      <c r="V251" s="77" t="str">
        <f>IF(AND('Prioritized Approach Milestones'!C251="Yes",'Prioritized Approach Milestones'!F251=""),"CORRECT",IF('Prioritized Approach Milestones'!C251="No","CORRECT",IF('Prioritized Approach Milestones'!B251=1,"ERROR 1","N/A")))</f>
        <v>N/A</v>
      </c>
      <c r="W251" s="77" t="str">
        <f>IF(AND('Prioritized Approach Milestones'!C251="Yes",'Prioritized Approach Milestones'!F251=""),"CORRECT",IF('Prioritized Approach Milestones'!C251="No","CORRECT",IF('Prioritized Approach Milestones'!B251=2,"ERROR 1","N/A")))</f>
        <v>N/A</v>
      </c>
      <c r="X251" s="77" t="str">
        <f>IF(AND('Prioritized Approach Milestones'!C251="Yes",'Prioritized Approach Milestones'!F251=""),"CORRECT",IF('Prioritized Approach Milestones'!C251="No","CORRECT",IF('Prioritized Approach Milestones'!B251=3,"ERROR 1","N/A")))</f>
        <v>N/A</v>
      </c>
      <c r="Y251" s="77" t="str">
        <f>IF(AND('Prioritized Approach Milestones'!C251="Yes",'Prioritized Approach Milestones'!F251=""),"CORRECT",IF('Prioritized Approach Milestones'!C251="No","CORRECT",IF('Prioritized Approach Milestones'!B251=4,"ERROR 1","N/A")))</f>
        <v>N/A</v>
      </c>
      <c r="Z251" s="77" t="str">
        <f>IF(AND('Prioritized Approach Milestones'!C251="Yes",'Prioritized Approach Milestones'!F251=""),"CORRECT",IF('Prioritized Approach Milestones'!C251="No","CORRECT",IF('Prioritized Approach Milestones'!B251=5,"ERROR 1","N/A")))</f>
        <v>N/A</v>
      </c>
      <c r="AA251" s="77" t="str">
        <f>IF(AND('Prioritized Approach Milestones'!C251="Yes",'Prioritized Approach Milestones'!F251=""),"CORRECT",IF('Prioritized Approach Milestones'!C251="No","CORRECT",IF('Prioritized Approach Milestones'!B251=6,"ERROR 1","N/A")))</f>
        <v>ERROR 1</v>
      </c>
      <c r="AB251" s="69" t="str">
        <f>IF(AND('Prioritized Approach Milestones'!C251="No",'Prioritized Approach Milestones'!F251=""),IF('Prioritized Approach Milestones'!B251=1,"ERROR 2","N/A"),"CORRECT")</f>
        <v>CORRECT</v>
      </c>
      <c r="AC251" s="69" t="str">
        <f>IF(AND('Prioritized Approach Milestones'!C251="No",'Prioritized Approach Milestones'!F251=""),IF('Prioritized Approach Milestones'!B251=2,"ERROR 2","N/A"),"CORRECT")</f>
        <v>CORRECT</v>
      </c>
      <c r="AD251" s="69" t="str">
        <f>IF(AND('Prioritized Approach Milestones'!C251="No",'Prioritized Approach Milestones'!F251=""),IF('Prioritized Approach Milestones'!B251=3,"ERROR 2","N/A"),"CORRECT")</f>
        <v>CORRECT</v>
      </c>
      <c r="AE251" s="69" t="str">
        <f>IF(AND('Prioritized Approach Milestones'!C251="No",'Prioritized Approach Milestones'!F251=""),IF('Prioritized Approach Milestones'!B251=4,"ERROR 2","N/A"),"CORRECT")</f>
        <v>CORRECT</v>
      </c>
      <c r="AF251" s="69" t="str">
        <f>IF(AND('Prioritized Approach Milestones'!C251="No",'Prioritized Approach Milestones'!F251=""),IF('Prioritized Approach Milestones'!B251=5,"ERROR 2","N/A"),"CORRECT")</f>
        <v>CORRECT</v>
      </c>
      <c r="AG251" s="78" t="str">
        <f>IF(AND('Prioritized Approach Milestones'!C251="No",'Prioritized Approach Milestones'!F251=""),IF('Prioritized Approach Milestones'!B251=6,"ERROR 2","N/A"),"CORRECT")</f>
        <v>CORRECT</v>
      </c>
    </row>
    <row r="252" spans="1:33">
      <c r="A252" s="85">
        <f>COUNTIFS('Prioritized Approach Milestones'!B252,"1",'Prioritized Approach Milestones'!C252,"yes")</f>
        <v>0</v>
      </c>
      <c r="B252" s="90">
        <f>COUNTIFS('Prioritized Approach Milestones'!B252,"2",'Prioritized Approach Milestones'!C252,"yes")</f>
        <v>0</v>
      </c>
      <c r="C252" s="86">
        <f>COUNTIFS('Prioritized Approach Milestones'!B252,"3",'Prioritized Approach Milestones'!C252,"yes")</f>
        <v>0</v>
      </c>
      <c r="D252" s="87">
        <f>COUNTIFS('Prioritized Approach Milestones'!B252,"4",'Prioritized Approach Milestones'!C252,"yes")</f>
        <v>0</v>
      </c>
      <c r="E252" s="88">
        <f>COUNTIFS('Prioritized Approach Milestones'!B252,"5",'Prioritized Approach Milestones'!C252,"yes")</f>
        <v>0</v>
      </c>
      <c r="F252" s="89">
        <f>COUNTIFS('Prioritized Approach Milestones'!B252,"6",'Prioritized Approach Milestones'!C252,"yes")</f>
        <v>0</v>
      </c>
      <c r="G252" s="274">
        <f t="shared" si="11"/>
        <v>0</v>
      </c>
      <c r="H252" s="172">
        <f>COUNTIFS('Prioritized Approach Milestones'!B252,"1",'Prioritized Approach Milestones'!C252,"N/A")</f>
        <v>0</v>
      </c>
      <c r="I252" s="172">
        <f>COUNTIFS('Prioritized Approach Milestones'!B252,"2",'Prioritized Approach Milestones'!C252,"N/A")</f>
        <v>0</v>
      </c>
      <c r="J252" s="172">
        <f>COUNTIFS('Prioritized Approach Milestones'!B252,"3",'Prioritized Approach Milestones'!C252,"N/A")</f>
        <v>0</v>
      </c>
      <c r="K252" s="172">
        <f>COUNTIFS('Prioritized Approach Milestones'!B252,"4",'Prioritized Approach Milestones'!C252,"N/A")</f>
        <v>0</v>
      </c>
      <c r="L252" s="172">
        <f>COUNTIFS('Prioritized Approach Milestones'!B252,"5",'Prioritized Approach Milestones'!C252,"N/A")</f>
        <v>0</v>
      </c>
      <c r="M252" s="172">
        <f>COUNTIFS('Prioritized Approach Milestones'!B252,"6",'Prioritized Approach Milestones'!C252,"N/A")</f>
        <v>0</v>
      </c>
      <c r="N252" s="260">
        <f t="shared" si="10"/>
        <v>0</v>
      </c>
      <c r="O252" s="279"/>
      <c r="P252" s="75" t="str">
        <f>IF('Prioritized Approach Milestones'!$B252=1,'Prioritized Approach Milestones'!$F252,"")</f>
        <v/>
      </c>
      <c r="Q252" s="75">
        <f>IF('Prioritized Approach Milestones'!$B252=2,'Prioritized Approach Milestones'!$F252,"")</f>
        <v>0</v>
      </c>
      <c r="R252" s="75" t="str">
        <f>IF('Prioritized Approach Milestones'!$B252=3,'Prioritized Approach Milestones'!$F252,"")</f>
        <v/>
      </c>
      <c r="S252" s="75" t="str">
        <f>IF('Prioritized Approach Milestones'!$B252=4,'Prioritized Approach Milestones'!$F252,"")</f>
        <v/>
      </c>
      <c r="T252" s="75" t="str">
        <f>IF('Prioritized Approach Milestones'!$B252=5,'Prioritized Approach Milestones'!$F252,"")</f>
        <v/>
      </c>
      <c r="U252" s="76" t="str">
        <f>IF('Prioritized Approach Milestones'!$B252=6,'Prioritized Approach Milestones'!$F252,"")</f>
        <v/>
      </c>
      <c r="V252" s="77" t="str">
        <f>IF(AND('Prioritized Approach Milestones'!C252="Yes",'Prioritized Approach Milestones'!F252=""),"CORRECT",IF('Prioritized Approach Milestones'!C252="No","CORRECT",IF('Prioritized Approach Milestones'!B252=1,"ERROR 1","N/A")))</f>
        <v>N/A</v>
      </c>
      <c r="W252" s="77" t="str">
        <f>IF(AND('Prioritized Approach Milestones'!C252="Yes",'Prioritized Approach Milestones'!F252=""),"CORRECT",IF('Prioritized Approach Milestones'!C252="No","CORRECT",IF('Prioritized Approach Milestones'!B252=2,"ERROR 1","N/A")))</f>
        <v>ERROR 1</v>
      </c>
      <c r="X252" s="77" t="str">
        <f>IF(AND('Prioritized Approach Milestones'!C252="Yes",'Prioritized Approach Milestones'!F252=""),"CORRECT",IF('Prioritized Approach Milestones'!C252="No","CORRECT",IF('Prioritized Approach Milestones'!B252=3,"ERROR 1","N/A")))</f>
        <v>N/A</v>
      </c>
      <c r="Y252" s="77" t="str">
        <f>IF(AND('Prioritized Approach Milestones'!C252="Yes",'Prioritized Approach Milestones'!F252=""),"CORRECT",IF('Prioritized Approach Milestones'!C252="No","CORRECT",IF('Prioritized Approach Milestones'!B252=4,"ERROR 1","N/A")))</f>
        <v>N/A</v>
      </c>
      <c r="Z252" s="77" t="str">
        <f>IF(AND('Prioritized Approach Milestones'!C252="Yes",'Prioritized Approach Milestones'!F252=""),"CORRECT",IF('Prioritized Approach Milestones'!C252="No","CORRECT",IF('Prioritized Approach Milestones'!B252=5,"ERROR 1","N/A")))</f>
        <v>N/A</v>
      </c>
      <c r="AA252" s="77" t="str">
        <f>IF(AND('Prioritized Approach Milestones'!C252="Yes",'Prioritized Approach Milestones'!F252=""),"CORRECT",IF('Prioritized Approach Milestones'!C252="No","CORRECT",IF('Prioritized Approach Milestones'!B252=6,"ERROR 1","N/A")))</f>
        <v>N/A</v>
      </c>
      <c r="AB252" s="69" t="str">
        <f>IF(AND('Prioritized Approach Milestones'!C252="No",'Prioritized Approach Milestones'!F252=""),IF('Prioritized Approach Milestones'!B252=1,"ERROR 2","N/A"),"CORRECT")</f>
        <v>CORRECT</v>
      </c>
      <c r="AC252" s="69" t="str">
        <f>IF(AND('Prioritized Approach Milestones'!C252="No",'Prioritized Approach Milestones'!F252=""),IF('Prioritized Approach Milestones'!B252=2,"ERROR 2","N/A"),"CORRECT")</f>
        <v>CORRECT</v>
      </c>
      <c r="AD252" s="69" t="str">
        <f>IF(AND('Prioritized Approach Milestones'!C252="No",'Prioritized Approach Milestones'!F252=""),IF('Prioritized Approach Milestones'!B252=3,"ERROR 2","N/A"),"CORRECT")</f>
        <v>CORRECT</v>
      </c>
      <c r="AE252" s="69" t="str">
        <f>IF(AND('Prioritized Approach Milestones'!C252="No",'Prioritized Approach Milestones'!F252=""),IF('Prioritized Approach Milestones'!B252=4,"ERROR 2","N/A"),"CORRECT")</f>
        <v>CORRECT</v>
      </c>
      <c r="AF252" s="69" t="str">
        <f>IF(AND('Prioritized Approach Milestones'!C252="No",'Prioritized Approach Milestones'!F252=""),IF('Prioritized Approach Milestones'!B252=5,"ERROR 2","N/A"),"CORRECT")</f>
        <v>CORRECT</v>
      </c>
      <c r="AG252" s="78" t="str">
        <f>IF(AND('Prioritized Approach Milestones'!C252="No",'Prioritized Approach Milestones'!F252=""),IF('Prioritized Approach Milestones'!B252=6,"ERROR 2","N/A"),"CORRECT")</f>
        <v>CORRECT</v>
      </c>
    </row>
    <row r="253" spans="1:33">
      <c r="A253" s="85">
        <f>COUNTIFS('Prioritized Approach Milestones'!B253,"1",'Prioritized Approach Milestones'!C253,"yes")</f>
        <v>0</v>
      </c>
      <c r="B253" s="90">
        <f>COUNTIFS('Prioritized Approach Milestones'!B253,"2",'Prioritized Approach Milestones'!C253,"yes")</f>
        <v>0</v>
      </c>
      <c r="C253" s="86">
        <f>COUNTIFS('Prioritized Approach Milestones'!B253,"3",'Prioritized Approach Milestones'!C253,"yes")</f>
        <v>0</v>
      </c>
      <c r="D253" s="87">
        <f>COUNTIFS('Prioritized Approach Milestones'!B253,"4",'Prioritized Approach Milestones'!C253,"yes")</f>
        <v>0</v>
      </c>
      <c r="E253" s="88">
        <f>COUNTIFS('Prioritized Approach Milestones'!B253,"5",'Prioritized Approach Milestones'!C253,"yes")</f>
        <v>0</v>
      </c>
      <c r="F253" s="89">
        <f>COUNTIFS('Prioritized Approach Milestones'!B253,"6",'Prioritized Approach Milestones'!C253,"yes")</f>
        <v>0</v>
      </c>
      <c r="G253" s="274">
        <f t="shared" si="11"/>
        <v>0</v>
      </c>
      <c r="H253" s="172">
        <f>COUNTIFS('Prioritized Approach Milestones'!B253,"1",'Prioritized Approach Milestones'!C253,"N/A")</f>
        <v>0</v>
      </c>
      <c r="I253" s="172">
        <f>COUNTIFS('Prioritized Approach Milestones'!B253,"2",'Prioritized Approach Milestones'!C253,"N/A")</f>
        <v>0</v>
      </c>
      <c r="J253" s="172">
        <f>COUNTIFS('Prioritized Approach Milestones'!B253,"3",'Prioritized Approach Milestones'!C253,"N/A")</f>
        <v>0</v>
      </c>
      <c r="K253" s="172">
        <f>COUNTIFS('Prioritized Approach Milestones'!B253,"4",'Prioritized Approach Milestones'!C253,"N/A")</f>
        <v>0</v>
      </c>
      <c r="L253" s="172">
        <f>COUNTIFS('Prioritized Approach Milestones'!B253,"5",'Prioritized Approach Milestones'!C253,"N/A")</f>
        <v>0</v>
      </c>
      <c r="M253" s="172">
        <f>COUNTIFS('Prioritized Approach Milestones'!B253,"6",'Prioritized Approach Milestones'!C253,"N/A")</f>
        <v>0</v>
      </c>
      <c r="N253" s="260">
        <f t="shared" si="10"/>
        <v>0</v>
      </c>
      <c r="O253" s="279"/>
      <c r="P253" s="75" t="str">
        <f>IF('Prioritized Approach Milestones'!$B253=1,'Prioritized Approach Milestones'!$F253,"")</f>
        <v/>
      </c>
      <c r="Q253" s="75">
        <f>IF('Prioritized Approach Milestones'!$B253=2,'Prioritized Approach Milestones'!$F253,"")</f>
        <v>0</v>
      </c>
      <c r="R253" s="75" t="str">
        <f>IF('Prioritized Approach Milestones'!$B253=3,'Prioritized Approach Milestones'!$F253,"")</f>
        <v/>
      </c>
      <c r="S253" s="75" t="str">
        <f>IF('Prioritized Approach Milestones'!$B253=4,'Prioritized Approach Milestones'!$F253,"")</f>
        <v/>
      </c>
      <c r="T253" s="75" t="str">
        <f>IF('Prioritized Approach Milestones'!$B253=5,'Prioritized Approach Milestones'!$F253,"")</f>
        <v/>
      </c>
      <c r="U253" s="76" t="str">
        <f>IF('Prioritized Approach Milestones'!$B253=6,'Prioritized Approach Milestones'!$F253,"")</f>
        <v/>
      </c>
      <c r="V253" s="77" t="str">
        <f>IF(AND('Prioritized Approach Milestones'!C253="Yes",'Prioritized Approach Milestones'!F253=""),"CORRECT",IF('Prioritized Approach Milestones'!C253="No","CORRECT",IF('Prioritized Approach Milestones'!B253=1,"ERROR 1","N/A")))</f>
        <v>N/A</v>
      </c>
      <c r="W253" s="77" t="str">
        <f>IF(AND('Prioritized Approach Milestones'!C253="Yes",'Prioritized Approach Milestones'!F253=""),"CORRECT",IF('Prioritized Approach Milestones'!C253="No","CORRECT",IF('Prioritized Approach Milestones'!B253=2,"ERROR 1","N/A")))</f>
        <v>ERROR 1</v>
      </c>
      <c r="X253" s="77" t="str">
        <f>IF(AND('Prioritized Approach Milestones'!C253="Yes",'Prioritized Approach Milestones'!F253=""),"CORRECT",IF('Prioritized Approach Milestones'!C253="No","CORRECT",IF('Prioritized Approach Milestones'!B253=3,"ERROR 1","N/A")))</f>
        <v>N/A</v>
      </c>
      <c r="Y253" s="77" t="str">
        <f>IF(AND('Prioritized Approach Milestones'!C253="Yes",'Prioritized Approach Milestones'!F253=""),"CORRECT",IF('Prioritized Approach Milestones'!C253="No","CORRECT",IF('Prioritized Approach Milestones'!B253=4,"ERROR 1","N/A")))</f>
        <v>N/A</v>
      </c>
      <c r="Z253" s="77" t="str">
        <f>IF(AND('Prioritized Approach Milestones'!C253="Yes",'Prioritized Approach Milestones'!F253=""),"CORRECT",IF('Prioritized Approach Milestones'!C253="No","CORRECT",IF('Prioritized Approach Milestones'!B253=5,"ERROR 1","N/A")))</f>
        <v>N/A</v>
      </c>
      <c r="AA253" s="77" t="str">
        <f>IF(AND('Prioritized Approach Milestones'!C253="Yes",'Prioritized Approach Milestones'!F253=""),"CORRECT",IF('Prioritized Approach Milestones'!C253="No","CORRECT",IF('Prioritized Approach Milestones'!B253=6,"ERROR 1","N/A")))</f>
        <v>N/A</v>
      </c>
      <c r="AB253" s="69" t="str">
        <f>IF(AND('Prioritized Approach Milestones'!C253="No",'Prioritized Approach Milestones'!F253=""),IF('Prioritized Approach Milestones'!B253=1,"ERROR 2","N/A"),"CORRECT")</f>
        <v>CORRECT</v>
      </c>
      <c r="AC253" s="69" t="str">
        <f>IF(AND('Prioritized Approach Milestones'!C253="No",'Prioritized Approach Milestones'!F253=""),IF('Prioritized Approach Milestones'!B253=2,"ERROR 2","N/A"),"CORRECT")</f>
        <v>CORRECT</v>
      </c>
      <c r="AD253" s="69" t="str">
        <f>IF(AND('Prioritized Approach Milestones'!C253="No",'Prioritized Approach Milestones'!F253=""),IF('Prioritized Approach Milestones'!B253=3,"ERROR 2","N/A"),"CORRECT")</f>
        <v>CORRECT</v>
      </c>
      <c r="AE253" s="69" t="str">
        <f>IF(AND('Prioritized Approach Milestones'!C253="No",'Prioritized Approach Milestones'!F253=""),IF('Prioritized Approach Milestones'!B253=4,"ERROR 2","N/A"),"CORRECT")</f>
        <v>CORRECT</v>
      </c>
      <c r="AF253" s="69" t="str">
        <f>IF(AND('Prioritized Approach Milestones'!C253="No",'Prioritized Approach Milestones'!F253=""),IF('Prioritized Approach Milestones'!B253=5,"ERROR 2","N/A"),"CORRECT")</f>
        <v>CORRECT</v>
      </c>
      <c r="AG253" s="78" t="str">
        <f>IF(AND('Prioritized Approach Milestones'!C253="No",'Prioritized Approach Milestones'!F253=""),IF('Prioritized Approach Milestones'!B253=6,"ERROR 2","N/A"),"CORRECT")</f>
        <v>CORRECT</v>
      </c>
    </row>
    <row r="254" spans="1:33">
      <c r="A254" s="85">
        <f>COUNTIFS('Prioritized Approach Milestones'!B254,"1",'Prioritized Approach Milestones'!C254,"yes")</f>
        <v>0</v>
      </c>
      <c r="B254" s="90">
        <f>COUNTIFS('Prioritized Approach Milestones'!B254,"2",'Prioritized Approach Milestones'!C254,"yes")</f>
        <v>0</v>
      </c>
      <c r="C254" s="86">
        <f>COUNTIFS('Prioritized Approach Milestones'!B254,"3",'Prioritized Approach Milestones'!C254,"yes")</f>
        <v>0</v>
      </c>
      <c r="D254" s="87">
        <f>COUNTIFS('Prioritized Approach Milestones'!B254,"4",'Prioritized Approach Milestones'!C254,"yes")</f>
        <v>0</v>
      </c>
      <c r="E254" s="88">
        <f>COUNTIFS('Prioritized Approach Milestones'!B254,"5",'Prioritized Approach Milestones'!C254,"yes")</f>
        <v>0</v>
      </c>
      <c r="F254" s="89">
        <f>COUNTIFS('Prioritized Approach Milestones'!B254,"6",'Prioritized Approach Milestones'!C254,"yes")</f>
        <v>0</v>
      </c>
      <c r="G254" s="274">
        <f t="shared" si="11"/>
        <v>0</v>
      </c>
      <c r="H254" s="172">
        <f>COUNTIFS('Prioritized Approach Milestones'!B254,"1",'Prioritized Approach Milestones'!C254,"N/A")</f>
        <v>0</v>
      </c>
      <c r="I254" s="172">
        <f>COUNTIFS('Prioritized Approach Milestones'!B254,"2",'Prioritized Approach Milestones'!C254,"N/A")</f>
        <v>0</v>
      </c>
      <c r="J254" s="172">
        <f>COUNTIFS('Prioritized Approach Milestones'!B254,"3",'Prioritized Approach Milestones'!C254,"N/A")</f>
        <v>0</v>
      </c>
      <c r="K254" s="172">
        <f>COUNTIFS('Prioritized Approach Milestones'!B254,"4",'Prioritized Approach Milestones'!C254,"N/A")</f>
        <v>0</v>
      </c>
      <c r="L254" s="172">
        <f>COUNTIFS('Prioritized Approach Milestones'!B254,"5",'Prioritized Approach Milestones'!C254,"N/A")</f>
        <v>0</v>
      </c>
      <c r="M254" s="172">
        <f>COUNTIFS('Prioritized Approach Milestones'!B254,"6",'Prioritized Approach Milestones'!C254,"N/A")</f>
        <v>0</v>
      </c>
      <c r="N254" s="260">
        <f t="shared" si="10"/>
        <v>0</v>
      </c>
      <c r="O254" s="279"/>
      <c r="P254" s="75" t="str">
        <f>IF('Prioritized Approach Milestones'!$B254=1,'Prioritized Approach Milestones'!$F254,"")</f>
        <v/>
      </c>
      <c r="Q254" s="75">
        <f>IF('Prioritized Approach Milestones'!$B254=2,'Prioritized Approach Milestones'!$F254,"")</f>
        <v>0</v>
      </c>
      <c r="R254" s="75" t="str">
        <f>IF('Prioritized Approach Milestones'!$B254=3,'Prioritized Approach Milestones'!$F254,"")</f>
        <v/>
      </c>
      <c r="S254" s="75" t="str">
        <f>IF('Prioritized Approach Milestones'!$B254=4,'Prioritized Approach Milestones'!$F254,"")</f>
        <v/>
      </c>
      <c r="T254" s="75" t="str">
        <f>IF('Prioritized Approach Milestones'!$B254=5,'Prioritized Approach Milestones'!$F254,"")</f>
        <v/>
      </c>
      <c r="U254" s="76" t="str">
        <f>IF('Prioritized Approach Milestones'!$B254=6,'Prioritized Approach Milestones'!$F254,"")</f>
        <v/>
      </c>
      <c r="V254" s="77" t="str">
        <f>IF(AND('Prioritized Approach Milestones'!C254="Yes",'Prioritized Approach Milestones'!F254=""),"CORRECT",IF('Prioritized Approach Milestones'!C254="No","CORRECT",IF('Prioritized Approach Milestones'!B254=1,"ERROR 1","N/A")))</f>
        <v>N/A</v>
      </c>
      <c r="W254" s="77" t="str">
        <f>IF(AND('Prioritized Approach Milestones'!C254="Yes",'Prioritized Approach Milestones'!F254=""),"CORRECT",IF('Prioritized Approach Milestones'!C254="No","CORRECT",IF('Prioritized Approach Milestones'!B254=2,"ERROR 1","N/A")))</f>
        <v>ERROR 1</v>
      </c>
      <c r="X254" s="77" t="str">
        <f>IF(AND('Prioritized Approach Milestones'!C254="Yes",'Prioritized Approach Milestones'!F254=""),"CORRECT",IF('Prioritized Approach Milestones'!C254="No","CORRECT",IF('Prioritized Approach Milestones'!B254=3,"ERROR 1","N/A")))</f>
        <v>N/A</v>
      </c>
      <c r="Y254" s="77" t="str">
        <f>IF(AND('Prioritized Approach Milestones'!C254="Yes",'Prioritized Approach Milestones'!F254=""),"CORRECT",IF('Prioritized Approach Milestones'!C254="No","CORRECT",IF('Prioritized Approach Milestones'!B254=4,"ERROR 1","N/A")))</f>
        <v>N/A</v>
      </c>
      <c r="Z254" s="77" t="str">
        <f>IF(AND('Prioritized Approach Milestones'!C254="Yes",'Prioritized Approach Milestones'!F254=""),"CORRECT",IF('Prioritized Approach Milestones'!C254="No","CORRECT",IF('Prioritized Approach Milestones'!B254=5,"ERROR 1","N/A")))</f>
        <v>N/A</v>
      </c>
      <c r="AA254" s="77" t="str">
        <f>IF(AND('Prioritized Approach Milestones'!C254="Yes",'Prioritized Approach Milestones'!F254=""),"CORRECT",IF('Prioritized Approach Milestones'!C254="No","CORRECT",IF('Prioritized Approach Milestones'!B254=6,"ERROR 1","N/A")))</f>
        <v>N/A</v>
      </c>
      <c r="AB254" s="69" t="str">
        <f>IF(AND('Prioritized Approach Milestones'!C254="No",'Prioritized Approach Milestones'!F254=""),IF('Prioritized Approach Milestones'!B254=1,"ERROR 2","N/A"),"CORRECT")</f>
        <v>CORRECT</v>
      </c>
      <c r="AC254" s="69" t="str">
        <f>IF(AND('Prioritized Approach Milestones'!C254="No",'Prioritized Approach Milestones'!F254=""),IF('Prioritized Approach Milestones'!B254=2,"ERROR 2","N/A"),"CORRECT")</f>
        <v>CORRECT</v>
      </c>
      <c r="AD254" s="69" t="str">
        <f>IF(AND('Prioritized Approach Milestones'!C254="No",'Prioritized Approach Milestones'!F254=""),IF('Prioritized Approach Milestones'!B254=3,"ERROR 2","N/A"),"CORRECT")</f>
        <v>CORRECT</v>
      </c>
      <c r="AE254" s="69" t="str">
        <f>IF(AND('Prioritized Approach Milestones'!C254="No",'Prioritized Approach Milestones'!F254=""),IF('Prioritized Approach Milestones'!B254=4,"ERROR 2","N/A"),"CORRECT")</f>
        <v>CORRECT</v>
      </c>
      <c r="AF254" s="69" t="str">
        <f>IF(AND('Prioritized Approach Milestones'!C254="No",'Prioritized Approach Milestones'!F254=""),IF('Prioritized Approach Milestones'!B254=5,"ERROR 2","N/A"),"CORRECT")</f>
        <v>CORRECT</v>
      </c>
      <c r="AG254" s="78" t="str">
        <f>IF(AND('Prioritized Approach Milestones'!C254="No",'Prioritized Approach Milestones'!F254=""),IF('Prioritized Approach Milestones'!B254=6,"ERROR 2","N/A"),"CORRECT")</f>
        <v>CORRECT</v>
      </c>
    </row>
    <row r="255" spans="1:33">
      <c r="A255" s="85">
        <f>COUNTIFS('Prioritized Approach Milestones'!B255,"1",'Prioritized Approach Milestones'!C255,"yes")</f>
        <v>0</v>
      </c>
      <c r="B255" s="90">
        <f>COUNTIFS('Prioritized Approach Milestones'!B255,"2",'Prioritized Approach Milestones'!C255,"yes")</f>
        <v>0</v>
      </c>
      <c r="C255" s="86">
        <f>COUNTIFS('Prioritized Approach Milestones'!B255,"3",'Prioritized Approach Milestones'!C255,"yes")</f>
        <v>0</v>
      </c>
      <c r="D255" s="87">
        <f>COUNTIFS('Prioritized Approach Milestones'!B255,"4",'Prioritized Approach Milestones'!C255,"yes")</f>
        <v>0</v>
      </c>
      <c r="E255" s="88">
        <f>COUNTIFS('Prioritized Approach Milestones'!B255,"5",'Prioritized Approach Milestones'!C255,"yes")</f>
        <v>0</v>
      </c>
      <c r="F255" s="89">
        <f>COUNTIFS('Prioritized Approach Milestones'!B255,"6",'Prioritized Approach Milestones'!C255,"yes")</f>
        <v>0</v>
      </c>
      <c r="G255" s="274">
        <f t="shared" si="11"/>
        <v>0</v>
      </c>
      <c r="H255" s="172">
        <f>COUNTIFS('Prioritized Approach Milestones'!B255,"1",'Prioritized Approach Milestones'!C255,"N/A")</f>
        <v>0</v>
      </c>
      <c r="I255" s="172">
        <f>COUNTIFS('Prioritized Approach Milestones'!B255,"2",'Prioritized Approach Milestones'!C255,"N/A")</f>
        <v>0</v>
      </c>
      <c r="J255" s="172">
        <f>COUNTIFS('Prioritized Approach Milestones'!B255,"3",'Prioritized Approach Milestones'!C255,"N/A")</f>
        <v>0</v>
      </c>
      <c r="K255" s="172">
        <f>COUNTIFS('Prioritized Approach Milestones'!B255,"4",'Prioritized Approach Milestones'!C255,"N/A")</f>
        <v>0</v>
      </c>
      <c r="L255" s="172">
        <f>COUNTIFS('Prioritized Approach Milestones'!B255,"5",'Prioritized Approach Milestones'!C255,"N/A")</f>
        <v>0</v>
      </c>
      <c r="M255" s="172">
        <f>COUNTIFS('Prioritized Approach Milestones'!B255,"6",'Prioritized Approach Milestones'!C255,"N/A")</f>
        <v>0</v>
      </c>
      <c r="N255" s="260">
        <f t="shared" si="10"/>
        <v>0</v>
      </c>
      <c r="O255" s="279"/>
      <c r="P255" s="75" t="str">
        <f>IF('Prioritized Approach Milestones'!$B255=1,'Prioritized Approach Milestones'!$F255,"")</f>
        <v/>
      </c>
      <c r="Q255" s="75">
        <f>IF('Prioritized Approach Milestones'!$B255=2,'Prioritized Approach Milestones'!$F255,"")</f>
        <v>0</v>
      </c>
      <c r="R255" s="75" t="str">
        <f>IF('Prioritized Approach Milestones'!$B255=3,'Prioritized Approach Milestones'!$F255,"")</f>
        <v/>
      </c>
      <c r="S255" s="75" t="str">
        <f>IF('Prioritized Approach Milestones'!$B255=4,'Prioritized Approach Milestones'!$F255,"")</f>
        <v/>
      </c>
      <c r="T255" s="75" t="str">
        <f>IF('Prioritized Approach Milestones'!$B255=5,'Prioritized Approach Milestones'!$F255,"")</f>
        <v/>
      </c>
      <c r="U255" s="76" t="str">
        <f>IF('Prioritized Approach Milestones'!$B255=6,'Prioritized Approach Milestones'!$F255,"")</f>
        <v/>
      </c>
      <c r="V255" s="77" t="str">
        <f>IF(AND('Prioritized Approach Milestones'!C255="Yes",'Prioritized Approach Milestones'!F255=""),"CORRECT",IF('Prioritized Approach Milestones'!C255="No","CORRECT",IF('Prioritized Approach Milestones'!B255=1,"ERROR 1","N/A")))</f>
        <v>N/A</v>
      </c>
      <c r="W255" s="77" t="str">
        <f>IF(AND('Prioritized Approach Milestones'!C255="Yes",'Prioritized Approach Milestones'!F255=""),"CORRECT",IF('Prioritized Approach Milestones'!C255="No","CORRECT",IF('Prioritized Approach Milestones'!B255=2,"ERROR 1","N/A")))</f>
        <v>ERROR 1</v>
      </c>
      <c r="X255" s="77" t="str">
        <f>IF(AND('Prioritized Approach Milestones'!C255="Yes",'Prioritized Approach Milestones'!F255=""),"CORRECT",IF('Prioritized Approach Milestones'!C255="No","CORRECT",IF('Prioritized Approach Milestones'!B255=3,"ERROR 1","N/A")))</f>
        <v>N/A</v>
      </c>
      <c r="Y255" s="77" t="str">
        <f>IF(AND('Prioritized Approach Milestones'!C255="Yes",'Prioritized Approach Milestones'!F255=""),"CORRECT",IF('Prioritized Approach Milestones'!C255="No","CORRECT",IF('Prioritized Approach Milestones'!B255=4,"ERROR 1","N/A")))</f>
        <v>N/A</v>
      </c>
      <c r="Z255" s="77" t="str">
        <f>IF(AND('Prioritized Approach Milestones'!C255="Yes",'Prioritized Approach Milestones'!F255=""),"CORRECT",IF('Prioritized Approach Milestones'!C255="No","CORRECT",IF('Prioritized Approach Milestones'!B255=5,"ERROR 1","N/A")))</f>
        <v>N/A</v>
      </c>
      <c r="AA255" s="77" t="str">
        <f>IF(AND('Prioritized Approach Milestones'!C255="Yes",'Prioritized Approach Milestones'!F255=""),"CORRECT",IF('Prioritized Approach Milestones'!C255="No","CORRECT",IF('Prioritized Approach Milestones'!B255=6,"ERROR 1","N/A")))</f>
        <v>N/A</v>
      </c>
      <c r="AB255" s="69" t="str">
        <f>IF(AND('Prioritized Approach Milestones'!C255="No",'Prioritized Approach Milestones'!F255=""),IF('Prioritized Approach Milestones'!B255=1,"ERROR 2","N/A"),"CORRECT")</f>
        <v>CORRECT</v>
      </c>
      <c r="AC255" s="69" t="str">
        <f>IF(AND('Prioritized Approach Milestones'!C255="No",'Prioritized Approach Milestones'!F255=""),IF('Prioritized Approach Milestones'!B255=2,"ERROR 2","N/A"),"CORRECT")</f>
        <v>CORRECT</v>
      </c>
      <c r="AD255" s="69" t="str">
        <f>IF(AND('Prioritized Approach Milestones'!C255="No",'Prioritized Approach Milestones'!F255=""),IF('Prioritized Approach Milestones'!B255=3,"ERROR 2","N/A"),"CORRECT")</f>
        <v>CORRECT</v>
      </c>
      <c r="AE255" s="69" t="str">
        <f>IF(AND('Prioritized Approach Milestones'!C255="No",'Prioritized Approach Milestones'!F255=""),IF('Prioritized Approach Milestones'!B255=4,"ERROR 2","N/A"),"CORRECT")</f>
        <v>CORRECT</v>
      </c>
      <c r="AF255" s="69" t="str">
        <f>IF(AND('Prioritized Approach Milestones'!C255="No",'Prioritized Approach Milestones'!F255=""),IF('Prioritized Approach Milestones'!B255=5,"ERROR 2","N/A"),"CORRECT")</f>
        <v>CORRECT</v>
      </c>
      <c r="AG255" s="78" t="str">
        <f>IF(AND('Prioritized Approach Milestones'!C255="No",'Prioritized Approach Milestones'!F255=""),IF('Prioritized Approach Milestones'!B255=6,"ERROR 2","N/A"),"CORRECT")</f>
        <v>CORRECT</v>
      </c>
    </row>
    <row r="256" spans="1:33">
      <c r="A256" s="85">
        <f>COUNTIFS('Prioritized Approach Milestones'!B256,"1",'Prioritized Approach Milestones'!C256,"yes")</f>
        <v>0</v>
      </c>
      <c r="B256" s="90">
        <f>COUNTIFS('Prioritized Approach Milestones'!B256,"2",'Prioritized Approach Milestones'!C256,"yes")</f>
        <v>0</v>
      </c>
      <c r="C256" s="86">
        <f>COUNTIFS('Prioritized Approach Milestones'!B256,"3",'Prioritized Approach Milestones'!C256,"yes")</f>
        <v>0</v>
      </c>
      <c r="D256" s="87">
        <f>COUNTIFS('Prioritized Approach Milestones'!B256,"4",'Prioritized Approach Milestones'!C256,"yes")</f>
        <v>0</v>
      </c>
      <c r="E256" s="88">
        <f>COUNTIFS('Prioritized Approach Milestones'!B256,"5",'Prioritized Approach Milestones'!C256,"yes")</f>
        <v>0</v>
      </c>
      <c r="F256" s="89">
        <f>COUNTIFS('Prioritized Approach Milestones'!B256,"6",'Prioritized Approach Milestones'!C256,"yes")</f>
        <v>0</v>
      </c>
      <c r="G256" s="274">
        <f t="shared" si="11"/>
        <v>0</v>
      </c>
      <c r="H256" s="172">
        <f>COUNTIFS('Prioritized Approach Milestones'!B256,"1",'Prioritized Approach Milestones'!C256,"N/A")</f>
        <v>0</v>
      </c>
      <c r="I256" s="172">
        <f>COUNTIFS('Prioritized Approach Milestones'!B256,"2",'Prioritized Approach Milestones'!C256,"N/A")</f>
        <v>0</v>
      </c>
      <c r="J256" s="172">
        <f>COUNTIFS('Prioritized Approach Milestones'!B256,"3",'Prioritized Approach Milestones'!C256,"N/A")</f>
        <v>0</v>
      </c>
      <c r="K256" s="172">
        <f>COUNTIFS('Prioritized Approach Milestones'!B256,"4",'Prioritized Approach Milestones'!C256,"N/A")</f>
        <v>0</v>
      </c>
      <c r="L256" s="172">
        <f>COUNTIFS('Prioritized Approach Milestones'!B256,"5",'Prioritized Approach Milestones'!C256,"N/A")</f>
        <v>0</v>
      </c>
      <c r="M256" s="172">
        <f>COUNTIFS('Prioritized Approach Milestones'!B256,"6",'Prioritized Approach Milestones'!C256,"N/A")</f>
        <v>0</v>
      </c>
      <c r="N256" s="260">
        <f t="shared" si="10"/>
        <v>0</v>
      </c>
      <c r="O256" s="279"/>
      <c r="P256" s="75" t="str">
        <f>IF('Prioritized Approach Milestones'!$B256=1,'Prioritized Approach Milestones'!$F256,"")</f>
        <v/>
      </c>
      <c r="Q256" s="75">
        <f>IF('Prioritized Approach Milestones'!$B256=2,'Prioritized Approach Milestones'!$F256,"")</f>
        <v>0</v>
      </c>
      <c r="R256" s="75" t="str">
        <f>IF('Prioritized Approach Milestones'!$B256=3,'Prioritized Approach Milestones'!$F256,"")</f>
        <v/>
      </c>
      <c r="S256" s="75" t="str">
        <f>IF('Prioritized Approach Milestones'!$B256=4,'Prioritized Approach Milestones'!$F256,"")</f>
        <v/>
      </c>
      <c r="T256" s="75" t="str">
        <f>IF('Prioritized Approach Milestones'!$B256=5,'Prioritized Approach Milestones'!$F256,"")</f>
        <v/>
      </c>
      <c r="U256" s="76" t="str">
        <f>IF('Prioritized Approach Milestones'!$B256=6,'Prioritized Approach Milestones'!$F256,"")</f>
        <v/>
      </c>
      <c r="V256" s="77" t="str">
        <f>IF(AND('Prioritized Approach Milestones'!C256="Yes",'Prioritized Approach Milestones'!F256=""),"CORRECT",IF('Prioritized Approach Milestones'!C256="No","CORRECT",IF('Prioritized Approach Milestones'!B256=1,"ERROR 1","N/A")))</f>
        <v>N/A</v>
      </c>
      <c r="W256" s="77" t="str">
        <f>IF(AND('Prioritized Approach Milestones'!C256="Yes",'Prioritized Approach Milestones'!F256=""),"CORRECT",IF('Prioritized Approach Milestones'!C256="No","CORRECT",IF('Prioritized Approach Milestones'!B256=2,"ERROR 1","N/A")))</f>
        <v>ERROR 1</v>
      </c>
      <c r="X256" s="77" t="str">
        <f>IF(AND('Prioritized Approach Milestones'!C256="Yes",'Prioritized Approach Milestones'!F256=""),"CORRECT",IF('Prioritized Approach Milestones'!C256="No","CORRECT",IF('Prioritized Approach Milestones'!B256=3,"ERROR 1","N/A")))</f>
        <v>N/A</v>
      </c>
      <c r="Y256" s="77" t="str">
        <f>IF(AND('Prioritized Approach Milestones'!C256="Yes",'Prioritized Approach Milestones'!F256=""),"CORRECT",IF('Prioritized Approach Milestones'!C256="No","CORRECT",IF('Prioritized Approach Milestones'!B256=4,"ERROR 1","N/A")))</f>
        <v>N/A</v>
      </c>
      <c r="Z256" s="77" t="str">
        <f>IF(AND('Prioritized Approach Milestones'!C256="Yes",'Prioritized Approach Milestones'!F256=""),"CORRECT",IF('Prioritized Approach Milestones'!C256="No","CORRECT",IF('Prioritized Approach Milestones'!B256=5,"ERROR 1","N/A")))</f>
        <v>N/A</v>
      </c>
      <c r="AA256" s="77" t="str">
        <f>IF(AND('Prioritized Approach Milestones'!C256="Yes",'Prioritized Approach Milestones'!F256=""),"CORRECT",IF('Prioritized Approach Milestones'!C256="No","CORRECT",IF('Prioritized Approach Milestones'!B256=6,"ERROR 1","N/A")))</f>
        <v>N/A</v>
      </c>
      <c r="AB256" s="69" t="str">
        <f>IF(AND('Prioritized Approach Milestones'!C256="No",'Prioritized Approach Milestones'!F256=""),IF('Prioritized Approach Milestones'!B256=1,"ERROR 2","N/A"),"CORRECT")</f>
        <v>CORRECT</v>
      </c>
      <c r="AC256" s="69" t="str">
        <f>IF(AND('Prioritized Approach Milestones'!C256="No",'Prioritized Approach Milestones'!F256=""),IF('Prioritized Approach Milestones'!B256=2,"ERROR 2","N/A"),"CORRECT")</f>
        <v>CORRECT</v>
      </c>
      <c r="AD256" s="69" t="str">
        <f>IF(AND('Prioritized Approach Milestones'!C256="No",'Prioritized Approach Milestones'!F256=""),IF('Prioritized Approach Milestones'!B256=3,"ERROR 2","N/A"),"CORRECT")</f>
        <v>CORRECT</v>
      </c>
      <c r="AE256" s="69" t="str">
        <f>IF(AND('Prioritized Approach Milestones'!C256="No",'Prioritized Approach Milestones'!F256=""),IF('Prioritized Approach Milestones'!B256=4,"ERROR 2","N/A"),"CORRECT")</f>
        <v>CORRECT</v>
      </c>
      <c r="AF256" s="69" t="str">
        <f>IF(AND('Prioritized Approach Milestones'!C256="No",'Prioritized Approach Milestones'!F256=""),IF('Prioritized Approach Milestones'!B256=5,"ERROR 2","N/A"),"CORRECT")</f>
        <v>CORRECT</v>
      </c>
      <c r="AG256" s="78" t="str">
        <f>IF(AND('Prioritized Approach Milestones'!C256="No",'Prioritized Approach Milestones'!F256=""),IF('Prioritized Approach Milestones'!B256=6,"ERROR 2","N/A"),"CORRECT")</f>
        <v>CORRECT</v>
      </c>
    </row>
    <row r="257" spans="1:33">
      <c r="A257" s="85">
        <f>COUNTIFS('Prioritized Approach Milestones'!B257,"1",'Prioritized Approach Milestones'!C257,"yes")</f>
        <v>0</v>
      </c>
      <c r="B257" s="90">
        <f>COUNTIFS('Prioritized Approach Milestones'!B257,"2",'Prioritized Approach Milestones'!C257,"yes")</f>
        <v>0</v>
      </c>
      <c r="C257" s="86">
        <f>COUNTIFS('Prioritized Approach Milestones'!B257,"3",'Prioritized Approach Milestones'!C257,"yes")</f>
        <v>0</v>
      </c>
      <c r="D257" s="87">
        <f>COUNTIFS('Prioritized Approach Milestones'!B257,"4",'Prioritized Approach Milestones'!C257,"yes")</f>
        <v>0</v>
      </c>
      <c r="E257" s="88">
        <f>COUNTIFS('Prioritized Approach Milestones'!B257,"5",'Prioritized Approach Milestones'!C257,"yes")</f>
        <v>0</v>
      </c>
      <c r="F257" s="89">
        <f>COUNTIFS('Prioritized Approach Milestones'!B257,"6",'Prioritized Approach Milestones'!C257,"yes")</f>
        <v>0</v>
      </c>
      <c r="G257" s="274">
        <f t="shared" si="11"/>
        <v>0</v>
      </c>
      <c r="H257" s="172">
        <f>COUNTIFS('Prioritized Approach Milestones'!B257,"1",'Prioritized Approach Milestones'!C257,"N/A")</f>
        <v>0</v>
      </c>
      <c r="I257" s="172">
        <f>COUNTIFS('Prioritized Approach Milestones'!B257,"2",'Prioritized Approach Milestones'!C257,"N/A")</f>
        <v>0</v>
      </c>
      <c r="J257" s="172">
        <f>COUNTIFS('Prioritized Approach Milestones'!B257,"3",'Prioritized Approach Milestones'!C257,"N/A")</f>
        <v>0</v>
      </c>
      <c r="K257" s="172">
        <f>COUNTIFS('Prioritized Approach Milestones'!B257,"4",'Prioritized Approach Milestones'!C257,"N/A")</f>
        <v>0</v>
      </c>
      <c r="L257" s="172">
        <f>COUNTIFS('Prioritized Approach Milestones'!B257,"5",'Prioritized Approach Milestones'!C257,"N/A")</f>
        <v>0</v>
      </c>
      <c r="M257" s="172">
        <f>COUNTIFS('Prioritized Approach Milestones'!B257,"6",'Prioritized Approach Milestones'!C257,"N/A")</f>
        <v>0</v>
      </c>
      <c r="N257" s="260">
        <f t="shared" si="10"/>
        <v>0</v>
      </c>
      <c r="O257" s="279"/>
      <c r="P257" s="75" t="str">
        <f>IF('Prioritized Approach Milestones'!$B257=1,'Prioritized Approach Milestones'!$F257,"")</f>
        <v/>
      </c>
      <c r="Q257" s="75">
        <f>IF('Prioritized Approach Milestones'!$B257=2,'Prioritized Approach Milestones'!$F257,"")</f>
        <v>0</v>
      </c>
      <c r="R257" s="75" t="str">
        <f>IF('Prioritized Approach Milestones'!$B257=3,'Prioritized Approach Milestones'!$F257,"")</f>
        <v/>
      </c>
      <c r="S257" s="75" t="str">
        <f>IF('Prioritized Approach Milestones'!$B257=4,'Prioritized Approach Milestones'!$F257,"")</f>
        <v/>
      </c>
      <c r="T257" s="75" t="str">
        <f>IF('Prioritized Approach Milestones'!$B257=5,'Prioritized Approach Milestones'!$F257,"")</f>
        <v/>
      </c>
      <c r="U257" s="76" t="str">
        <f>IF('Prioritized Approach Milestones'!$B257=6,'Prioritized Approach Milestones'!$F257,"")</f>
        <v/>
      </c>
      <c r="V257" s="77" t="str">
        <f>IF(AND('Prioritized Approach Milestones'!C257="Yes",'Prioritized Approach Milestones'!F257=""),"CORRECT",IF('Prioritized Approach Milestones'!C257="No","CORRECT",IF('Prioritized Approach Milestones'!B257=1,"ERROR 1","N/A")))</f>
        <v>N/A</v>
      </c>
      <c r="W257" s="77" t="str">
        <f>IF(AND('Prioritized Approach Milestones'!C257="Yes",'Prioritized Approach Milestones'!F257=""),"CORRECT",IF('Prioritized Approach Milestones'!C257="No","CORRECT",IF('Prioritized Approach Milestones'!B257=2,"ERROR 1","N/A")))</f>
        <v>ERROR 1</v>
      </c>
      <c r="X257" s="77" t="str">
        <f>IF(AND('Prioritized Approach Milestones'!C257="Yes",'Prioritized Approach Milestones'!F257=""),"CORRECT",IF('Prioritized Approach Milestones'!C257="No","CORRECT",IF('Prioritized Approach Milestones'!B257=3,"ERROR 1","N/A")))</f>
        <v>N/A</v>
      </c>
      <c r="Y257" s="77" t="str">
        <f>IF(AND('Prioritized Approach Milestones'!C257="Yes",'Prioritized Approach Milestones'!F257=""),"CORRECT",IF('Prioritized Approach Milestones'!C257="No","CORRECT",IF('Prioritized Approach Milestones'!B257=4,"ERROR 1","N/A")))</f>
        <v>N/A</v>
      </c>
      <c r="Z257" s="77" t="str">
        <f>IF(AND('Prioritized Approach Milestones'!C257="Yes",'Prioritized Approach Milestones'!F257=""),"CORRECT",IF('Prioritized Approach Milestones'!C257="No","CORRECT",IF('Prioritized Approach Milestones'!B257=5,"ERROR 1","N/A")))</f>
        <v>N/A</v>
      </c>
      <c r="AA257" s="77" t="str">
        <f>IF(AND('Prioritized Approach Milestones'!C257="Yes",'Prioritized Approach Milestones'!F257=""),"CORRECT",IF('Prioritized Approach Milestones'!C257="No","CORRECT",IF('Prioritized Approach Milestones'!B257=6,"ERROR 1","N/A")))</f>
        <v>N/A</v>
      </c>
      <c r="AB257" s="69" t="str">
        <f>IF(AND('Prioritized Approach Milestones'!C257="No",'Prioritized Approach Milestones'!F257=""),IF('Prioritized Approach Milestones'!B257=1,"ERROR 2","N/A"),"CORRECT")</f>
        <v>CORRECT</v>
      </c>
      <c r="AC257" s="69" t="str">
        <f>IF(AND('Prioritized Approach Milestones'!C257="No",'Prioritized Approach Milestones'!F257=""),IF('Prioritized Approach Milestones'!B257=2,"ERROR 2","N/A"),"CORRECT")</f>
        <v>CORRECT</v>
      </c>
      <c r="AD257" s="69" t="str">
        <f>IF(AND('Prioritized Approach Milestones'!C257="No",'Prioritized Approach Milestones'!F257=""),IF('Prioritized Approach Milestones'!B257=3,"ERROR 2","N/A"),"CORRECT")</f>
        <v>CORRECT</v>
      </c>
      <c r="AE257" s="69" t="str">
        <f>IF(AND('Prioritized Approach Milestones'!C257="No",'Prioritized Approach Milestones'!F257=""),IF('Prioritized Approach Milestones'!B257=4,"ERROR 2","N/A"),"CORRECT")</f>
        <v>CORRECT</v>
      </c>
      <c r="AF257" s="69" t="str">
        <f>IF(AND('Prioritized Approach Milestones'!C257="No",'Prioritized Approach Milestones'!F257=""),IF('Prioritized Approach Milestones'!B257=5,"ERROR 2","N/A"),"CORRECT")</f>
        <v>CORRECT</v>
      </c>
      <c r="AG257" s="78" t="str">
        <f>IF(AND('Prioritized Approach Milestones'!C257="No",'Prioritized Approach Milestones'!F257=""),IF('Prioritized Approach Milestones'!B257=6,"ERROR 2","N/A"),"CORRECT")</f>
        <v>CORRECT</v>
      </c>
    </row>
    <row r="258" spans="1:33">
      <c r="A258" s="85">
        <f>COUNTIFS('Prioritized Approach Milestones'!B258,"1",'Prioritized Approach Milestones'!C258,"yes")</f>
        <v>0</v>
      </c>
      <c r="B258" s="90">
        <f>COUNTIFS('Prioritized Approach Milestones'!B258,"2",'Prioritized Approach Milestones'!C258,"yes")</f>
        <v>0</v>
      </c>
      <c r="C258" s="86">
        <f>COUNTIFS('Prioritized Approach Milestones'!B258,"3",'Prioritized Approach Milestones'!C258,"yes")</f>
        <v>0</v>
      </c>
      <c r="D258" s="87">
        <f>COUNTIFS('Prioritized Approach Milestones'!B258,"4",'Prioritized Approach Milestones'!C258,"yes")</f>
        <v>0</v>
      </c>
      <c r="E258" s="88">
        <f>COUNTIFS('Prioritized Approach Milestones'!B258,"5",'Prioritized Approach Milestones'!C258,"yes")</f>
        <v>0</v>
      </c>
      <c r="F258" s="89">
        <f>COUNTIFS('Prioritized Approach Milestones'!B258,"6",'Prioritized Approach Milestones'!C258,"yes")</f>
        <v>0</v>
      </c>
      <c r="G258" s="274">
        <f t="shared" si="11"/>
        <v>0</v>
      </c>
      <c r="H258" s="172">
        <f>COUNTIFS('Prioritized Approach Milestones'!B258,"1",'Prioritized Approach Milestones'!C258,"N/A")</f>
        <v>0</v>
      </c>
      <c r="I258" s="172">
        <f>COUNTIFS('Prioritized Approach Milestones'!B258,"2",'Prioritized Approach Milestones'!C258,"N/A")</f>
        <v>0</v>
      </c>
      <c r="J258" s="172">
        <f>COUNTIFS('Prioritized Approach Milestones'!B258,"3",'Prioritized Approach Milestones'!C258,"N/A")</f>
        <v>0</v>
      </c>
      <c r="K258" s="172">
        <f>COUNTIFS('Prioritized Approach Milestones'!B258,"4",'Prioritized Approach Milestones'!C258,"N/A")</f>
        <v>0</v>
      </c>
      <c r="L258" s="172">
        <f>COUNTIFS('Prioritized Approach Milestones'!B258,"5",'Prioritized Approach Milestones'!C258,"N/A")</f>
        <v>0</v>
      </c>
      <c r="M258" s="172">
        <f>COUNTIFS('Prioritized Approach Milestones'!B258,"6",'Prioritized Approach Milestones'!C258,"N/A")</f>
        <v>0</v>
      </c>
      <c r="N258" s="260">
        <f t="shared" si="10"/>
        <v>0</v>
      </c>
      <c r="O258" s="279"/>
      <c r="P258" s="75" t="str">
        <f>IF('Prioritized Approach Milestones'!$B258=1,'Prioritized Approach Milestones'!$F258,"")</f>
        <v/>
      </c>
      <c r="Q258" s="75">
        <f>IF('Prioritized Approach Milestones'!$B258=2,'Prioritized Approach Milestones'!$F258,"")</f>
        <v>0</v>
      </c>
      <c r="R258" s="75" t="str">
        <f>IF('Prioritized Approach Milestones'!$B258=3,'Prioritized Approach Milestones'!$F258,"")</f>
        <v/>
      </c>
      <c r="S258" s="75" t="str">
        <f>IF('Prioritized Approach Milestones'!$B258=4,'Prioritized Approach Milestones'!$F258,"")</f>
        <v/>
      </c>
      <c r="T258" s="75" t="str">
        <f>IF('Prioritized Approach Milestones'!$B258=5,'Prioritized Approach Milestones'!$F258,"")</f>
        <v/>
      </c>
      <c r="U258" s="76" t="str">
        <f>IF('Prioritized Approach Milestones'!$B258=6,'Prioritized Approach Milestones'!$F258,"")</f>
        <v/>
      </c>
      <c r="V258" s="77" t="str">
        <f>IF(AND('Prioritized Approach Milestones'!C258="Yes",'Prioritized Approach Milestones'!F258=""),"CORRECT",IF('Prioritized Approach Milestones'!C258="No","CORRECT",IF('Prioritized Approach Milestones'!B258=1,"ERROR 1","N/A")))</f>
        <v>N/A</v>
      </c>
      <c r="W258" s="77" t="str">
        <f>IF(AND('Prioritized Approach Milestones'!C258="Yes",'Prioritized Approach Milestones'!F258=""),"CORRECT",IF('Prioritized Approach Milestones'!C258="No","CORRECT",IF('Prioritized Approach Milestones'!B258=2,"ERROR 1","N/A")))</f>
        <v>ERROR 1</v>
      </c>
      <c r="X258" s="77" t="str">
        <f>IF(AND('Prioritized Approach Milestones'!C258="Yes",'Prioritized Approach Milestones'!F258=""),"CORRECT",IF('Prioritized Approach Milestones'!C258="No","CORRECT",IF('Prioritized Approach Milestones'!B258=3,"ERROR 1","N/A")))</f>
        <v>N/A</v>
      </c>
      <c r="Y258" s="77" t="str">
        <f>IF(AND('Prioritized Approach Milestones'!C258="Yes",'Prioritized Approach Milestones'!F258=""),"CORRECT",IF('Prioritized Approach Milestones'!C258="No","CORRECT",IF('Prioritized Approach Milestones'!B258=4,"ERROR 1","N/A")))</f>
        <v>N/A</v>
      </c>
      <c r="Z258" s="77" t="str">
        <f>IF(AND('Prioritized Approach Milestones'!C258="Yes",'Prioritized Approach Milestones'!F258=""),"CORRECT",IF('Prioritized Approach Milestones'!C258="No","CORRECT",IF('Prioritized Approach Milestones'!B258=5,"ERROR 1","N/A")))</f>
        <v>N/A</v>
      </c>
      <c r="AA258" s="77" t="str">
        <f>IF(AND('Prioritized Approach Milestones'!C258="Yes",'Prioritized Approach Milestones'!F258=""),"CORRECT",IF('Prioritized Approach Milestones'!C258="No","CORRECT",IF('Prioritized Approach Milestones'!B258=6,"ERROR 1","N/A")))</f>
        <v>N/A</v>
      </c>
      <c r="AB258" s="69" t="str">
        <f>IF(AND('Prioritized Approach Milestones'!C258="No",'Prioritized Approach Milestones'!F258=""),IF('Prioritized Approach Milestones'!B258=1,"ERROR 2","N/A"),"CORRECT")</f>
        <v>CORRECT</v>
      </c>
      <c r="AC258" s="69" t="str">
        <f>IF(AND('Prioritized Approach Milestones'!C258="No",'Prioritized Approach Milestones'!F258=""),IF('Prioritized Approach Milestones'!B258=2,"ERROR 2","N/A"),"CORRECT")</f>
        <v>CORRECT</v>
      </c>
      <c r="AD258" s="69" t="str">
        <f>IF(AND('Prioritized Approach Milestones'!C258="No",'Prioritized Approach Milestones'!F258=""),IF('Prioritized Approach Milestones'!B258=3,"ERROR 2","N/A"),"CORRECT")</f>
        <v>CORRECT</v>
      </c>
      <c r="AE258" s="69" t="str">
        <f>IF(AND('Prioritized Approach Milestones'!C258="No",'Prioritized Approach Milestones'!F258=""),IF('Prioritized Approach Milestones'!B258=4,"ERROR 2","N/A"),"CORRECT")</f>
        <v>CORRECT</v>
      </c>
      <c r="AF258" s="69" t="str">
        <f>IF(AND('Prioritized Approach Milestones'!C258="No",'Prioritized Approach Milestones'!F258=""),IF('Prioritized Approach Milestones'!B258=5,"ERROR 2","N/A"),"CORRECT")</f>
        <v>CORRECT</v>
      </c>
      <c r="AG258" s="78" t="str">
        <f>IF(AND('Prioritized Approach Milestones'!C258="No",'Prioritized Approach Milestones'!F258=""),IF('Prioritized Approach Milestones'!B258=6,"ERROR 2","N/A"),"CORRECT")</f>
        <v>CORRECT</v>
      </c>
    </row>
    <row r="259" spans="1:33">
      <c r="A259" s="85">
        <f>COUNTIFS('Prioritized Approach Milestones'!B259,"1",'Prioritized Approach Milestones'!C259,"yes")</f>
        <v>0</v>
      </c>
      <c r="B259" s="90">
        <f>COUNTIFS('Prioritized Approach Milestones'!B259,"2",'Prioritized Approach Milestones'!C259,"yes")</f>
        <v>0</v>
      </c>
      <c r="C259" s="86">
        <f>COUNTIFS('Prioritized Approach Milestones'!B259,"3",'Prioritized Approach Milestones'!C259,"yes")</f>
        <v>0</v>
      </c>
      <c r="D259" s="87">
        <f>COUNTIFS('Prioritized Approach Milestones'!B259,"4",'Prioritized Approach Milestones'!C259,"yes")</f>
        <v>0</v>
      </c>
      <c r="E259" s="88">
        <f>COUNTIFS('Prioritized Approach Milestones'!B259,"5",'Prioritized Approach Milestones'!C259,"yes")</f>
        <v>0</v>
      </c>
      <c r="F259" s="89">
        <f>COUNTIFS('Prioritized Approach Milestones'!B259,"6",'Prioritized Approach Milestones'!C259,"yes")</f>
        <v>0</v>
      </c>
      <c r="G259" s="274">
        <f t="shared" si="11"/>
        <v>0</v>
      </c>
      <c r="H259" s="172">
        <f>COUNTIFS('Prioritized Approach Milestones'!B259,"1",'Prioritized Approach Milestones'!C259,"N/A")</f>
        <v>0</v>
      </c>
      <c r="I259" s="172">
        <f>COUNTIFS('Prioritized Approach Milestones'!B259,"2",'Prioritized Approach Milestones'!C259,"N/A")</f>
        <v>0</v>
      </c>
      <c r="J259" s="172">
        <f>COUNTIFS('Prioritized Approach Milestones'!B259,"3",'Prioritized Approach Milestones'!C259,"N/A")</f>
        <v>0</v>
      </c>
      <c r="K259" s="172">
        <f>COUNTIFS('Prioritized Approach Milestones'!B259,"4",'Prioritized Approach Milestones'!C259,"N/A")</f>
        <v>0</v>
      </c>
      <c r="L259" s="172">
        <f>COUNTIFS('Prioritized Approach Milestones'!B259,"5",'Prioritized Approach Milestones'!C259,"N/A")</f>
        <v>0</v>
      </c>
      <c r="M259" s="172">
        <f>COUNTIFS('Prioritized Approach Milestones'!B259,"6",'Prioritized Approach Milestones'!C259,"N/A")</f>
        <v>0</v>
      </c>
      <c r="N259" s="260">
        <f t="shared" si="10"/>
        <v>0</v>
      </c>
      <c r="O259" s="279"/>
      <c r="P259" s="75" t="str">
        <f>IF('Prioritized Approach Milestones'!$B259=1,'Prioritized Approach Milestones'!$F259,"")</f>
        <v/>
      </c>
      <c r="Q259" s="75" t="str">
        <f>IF('Prioritized Approach Milestones'!$B259=2,'Prioritized Approach Milestones'!$F259,"")</f>
        <v/>
      </c>
      <c r="R259" s="75" t="str">
        <f>IF('Prioritized Approach Milestones'!$B259=3,'Prioritized Approach Milestones'!$F259,"")</f>
        <v/>
      </c>
      <c r="S259" s="75" t="str">
        <f>IF('Prioritized Approach Milestones'!$B259=4,'Prioritized Approach Milestones'!$F259,"")</f>
        <v/>
      </c>
      <c r="T259" s="75" t="str">
        <f>IF('Prioritized Approach Milestones'!$B259=5,'Prioritized Approach Milestones'!$F259,"")</f>
        <v/>
      </c>
      <c r="U259" s="76" t="str">
        <f>IF('Prioritized Approach Milestones'!$B259=6,'Prioritized Approach Milestones'!$F259,"")</f>
        <v/>
      </c>
      <c r="V259" s="77" t="str">
        <f>IF(AND('Prioritized Approach Milestones'!C259="Yes",'Prioritized Approach Milestones'!F259=""),"CORRECT",IF('Prioritized Approach Milestones'!C259="No","CORRECT",IF('Prioritized Approach Milestones'!B259=1,"ERROR 1","N/A")))</f>
        <v>N/A</v>
      </c>
      <c r="W259" s="77" t="str">
        <f>IF(AND('Prioritized Approach Milestones'!C259="Yes",'Prioritized Approach Milestones'!F259=""),"CORRECT",IF('Prioritized Approach Milestones'!C259="No","CORRECT",IF('Prioritized Approach Milestones'!B259=2,"ERROR 1","N/A")))</f>
        <v>N/A</v>
      </c>
      <c r="X259" s="77" t="str">
        <f>IF(AND('Prioritized Approach Milestones'!C259="Yes",'Prioritized Approach Milestones'!F259=""),"CORRECT",IF('Prioritized Approach Milestones'!C259="No","CORRECT",IF('Prioritized Approach Milestones'!B259=3,"ERROR 1","N/A")))</f>
        <v>N/A</v>
      </c>
      <c r="Y259" s="77" t="str">
        <f>IF(AND('Prioritized Approach Milestones'!C259="Yes",'Prioritized Approach Milestones'!F259=""),"CORRECT",IF('Prioritized Approach Milestones'!C259="No","CORRECT",IF('Prioritized Approach Milestones'!B259=4,"ERROR 1","N/A")))</f>
        <v>N/A</v>
      </c>
      <c r="Z259" s="77" t="str">
        <f>IF(AND('Prioritized Approach Milestones'!C259="Yes",'Prioritized Approach Milestones'!F259=""),"CORRECT",IF('Prioritized Approach Milestones'!C259="No","CORRECT",IF('Prioritized Approach Milestones'!B259=5,"ERROR 1","N/A")))</f>
        <v>N/A</v>
      </c>
      <c r="AA259" s="77" t="str">
        <f>IF(AND('Prioritized Approach Milestones'!C259="Yes",'Prioritized Approach Milestones'!F259=""),"CORRECT",IF('Prioritized Approach Milestones'!C259="No","CORRECT",IF('Prioritized Approach Milestones'!B259=6,"ERROR 1","N/A")))</f>
        <v>N/A</v>
      </c>
      <c r="AB259" s="69" t="str">
        <f>IF(AND('Prioritized Approach Milestones'!C259="No",'Prioritized Approach Milestones'!F259=""),IF('Prioritized Approach Milestones'!B259=1,"ERROR 2","N/A"),"CORRECT")</f>
        <v>CORRECT</v>
      </c>
      <c r="AC259" s="69" t="str">
        <f>IF(AND('Prioritized Approach Milestones'!C259="No",'Prioritized Approach Milestones'!F259=""),IF('Prioritized Approach Milestones'!B259=2,"ERROR 2","N/A"),"CORRECT")</f>
        <v>CORRECT</v>
      </c>
      <c r="AD259" s="69" t="str">
        <f>IF(AND('Prioritized Approach Milestones'!C259="No",'Prioritized Approach Milestones'!F259=""),IF('Prioritized Approach Milestones'!B259=3,"ERROR 2","N/A"),"CORRECT")</f>
        <v>CORRECT</v>
      </c>
      <c r="AE259" s="69" t="str">
        <f>IF(AND('Prioritized Approach Milestones'!C259="No",'Prioritized Approach Milestones'!F259=""),IF('Prioritized Approach Milestones'!B259=4,"ERROR 2","N/A"),"CORRECT")</f>
        <v>CORRECT</v>
      </c>
      <c r="AF259" s="69" t="str">
        <f>IF(AND('Prioritized Approach Milestones'!C259="No",'Prioritized Approach Milestones'!F259=""),IF('Prioritized Approach Milestones'!B259=5,"ERROR 2","N/A"),"CORRECT")</f>
        <v>CORRECT</v>
      </c>
      <c r="AG259" s="78" t="str">
        <f>IF(AND('Prioritized Approach Milestones'!C259="No",'Prioritized Approach Milestones'!F259=""),IF('Prioritized Approach Milestones'!B259=6,"ERROR 2","N/A"),"CORRECT")</f>
        <v>CORRECT</v>
      </c>
    </row>
    <row r="260" spans="1:33">
      <c r="A260" s="85">
        <f>COUNTIFS('Prioritized Approach Milestones'!B260,"1",'Prioritized Approach Milestones'!C260,"yes")</f>
        <v>0</v>
      </c>
      <c r="B260" s="90">
        <f>COUNTIFS('Prioritized Approach Milestones'!B260,"2",'Prioritized Approach Milestones'!C260,"yes")</f>
        <v>0</v>
      </c>
      <c r="C260" s="86">
        <f>COUNTIFS('Prioritized Approach Milestones'!B260,"3",'Prioritized Approach Milestones'!C260,"yes")</f>
        <v>0</v>
      </c>
      <c r="D260" s="87">
        <f>COUNTIFS('Prioritized Approach Milestones'!B260,"4",'Prioritized Approach Milestones'!C260,"yes")</f>
        <v>0</v>
      </c>
      <c r="E260" s="88">
        <f>COUNTIFS('Prioritized Approach Milestones'!B260,"5",'Prioritized Approach Milestones'!C260,"yes")</f>
        <v>0</v>
      </c>
      <c r="F260" s="89">
        <f>COUNTIFS('Prioritized Approach Milestones'!B260,"6",'Prioritized Approach Milestones'!C260,"yes")</f>
        <v>0</v>
      </c>
      <c r="G260" s="274">
        <f t="shared" si="11"/>
        <v>0</v>
      </c>
      <c r="H260" s="172">
        <f>COUNTIFS('Prioritized Approach Milestones'!B260,"1",'Prioritized Approach Milestones'!C260,"N/A")</f>
        <v>0</v>
      </c>
      <c r="I260" s="172">
        <f>COUNTIFS('Prioritized Approach Milestones'!B260,"2",'Prioritized Approach Milestones'!C260,"N/A")</f>
        <v>0</v>
      </c>
      <c r="J260" s="172">
        <f>COUNTIFS('Prioritized Approach Milestones'!B260,"3",'Prioritized Approach Milestones'!C260,"N/A")</f>
        <v>0</v>
      </c>
      <c r="K260" s="172">
        <f>COUNTIFS('Prioritized Approach Milestones'!B260,"4",'Prioritized Approach Milestones'!C260,"N/A")</f>
        <v>0</v>
      </c>
      <c r="L260" s="172">
        <f>COUNTIFS('Prioritized Approach Milestones'!B260,"5",'Prioritized Approach Milestones'!C260,"N/A")</f>
        <v>0</v>
      </c>
      <c r="M260" s="172">
        <f>COUNTIFS('Prioritized Approach Milestones'!B260,"6",'Prioritized Approach Milestones'!C260,"N/A")</f>
        <v>0</v>
      </c>
      <c r="N260" s="260">
        <f t="shared" si="10"/>
        <v>0</v>
      </c>
      <c r="O260" s="279"/>
      <c r="P260" s="75" t="str">
        <f>IF('Prioritized Approach Milestones'!$B260=1,'Prioritized Approach Milestones'!$F260,"")</f>
        <v/>
      </c>
      <c r="Q260" s="75">
        <f>IF('Prioritized Approach Milestones'!$B260=2,'Prioritized Approach Milestones'!$F260,"")</f>
        <v>0</v>
      </c>
      <c r="R260" s="75" t="str">
        <f>IF('Prioritized Approach Milestones'!$B260=3,'Prioritized Approach Milestones'!$F260,"")</f>
        <v/>
      </c>
      <c r="S260" s="75" t="str">
        <f>IF('Prioritized Approach Milestones'!$B260=4,'Prioritized Approach Milestones'!$F260,"")</f>
        <v/>
      </c>
      <c r="T260" s="75" t="str">
        <f>IF('Prioritized Approach Milestones'!$B260=5,'Prioritized Approach Milestones'!$F260,"")</f>
        <v/>
      </c>
      <c r="U260" s="76" t="str">
        <f>IF('Prioritized Approach Milestones'!$B260=6,'Prioritized Approach Milestones'!$F260,"")</f>
        <v/>
      </c>
      <c r="V260" s="77" t="str">
        <f>IF(AND('Prioritized Approach Milestones'!C260="Yes",'Prioritized Approach Milestones'!F260=""),"CORRECT",IF('Prioritized Approach Milestones'!C260="No","CORRECT",IF('Prioritized Approach Milestones'!B260=1,"ERROR 1","N/A")))</f>
        <v>N/A</v>
      </c>
      <c r="W260" s="77" t="str">
        <f>IF(AND('Prioritized Approach Milestones'!C260="Yes",'Prioritized Approach Milestones'!F260=""),"CORRECT",IF('Prioritized Approach Milestones'!C260="No","CORRECT",IF('Prioritized Approach Milestones'!B260=2,"ERROR 1","N/A")))</f>
        <v>ERROR 1</v>
      </c>
      <c r="X260" s="77" t="str">
        <f>IF(AND('Prioritized Approach Milestones'!C260="Yes",'Prioritized Approach Milestones'!F260=""),"CORRECT",IF('Prioritized Approach Milestones'!C260="No","CORRECT",IF('Prioritized Approach Milestones'!B260=3,"ERROR 1","N/A")))</f>
        <v>N/A</v>
      </c>
      <c r="Y260" s="77" t="str">
        <f>IF(AND('Prioritized Approach Milestones'!C260="Yes",'Prioritized Approach Milestones'!F260=""),"CORRECT",IF('Prioritized Approach Milestones'!C260="No","CORRECT",IF('Prioritized Approach Milestones'!B260=4,"ERROR 1","N/A")))</f>
        <v>N/A</v>
      </c>
      <c r="Z260" s="77" t="str">
        <f>IF(AND('Prioritized Approach Milestones'!C260="Yes",'Prioritized Approach Milestones'!F260=""),"CORRECT",IF('Prioritized Approach Milestones'!C260="No","CORRECT",IF('Prioritized Approach Milestones'!B260=5,"ERROR 1","N/A")))</f>
        <v>N/A</v>
      </c>
      <c r="AA260" s="77" t="str">
        <f>IF(AND('Prioritized Approach Milestones'!C260="Yes",'Prioritized Approach Milestones'!F260=""),"CORRECT",IF('Prioritized Approach Milestones'!C260="No","CORRECT",IF('Prioritized Approach Milestones'!B260=6,"ERROR 1","N/A")))</f>
        <v>N/A</v>
      </c>
      <c r="AB260" s="69" t="str">
        <f>IF(AND('Prioritized Approach Milestones'!C260="No",'Prioritized Approach Milestones'!F260=""),IF('Prioritized Approach Milestones'!B260=1,"ERROR 2","N/A"),"CORRECT")</f>
        <v>CORRECT</v>
      </c>
      <c r="AC260" s="69" t="str">
        <f>IF(AND('Prioritized Approach Milestones'!C260="No",'Prioritized Approach Milestones'!F260=""),IF('Prioritized Approach Milestones'!B260=2,"ERROR 2","N/A"),"CORRECT")</f>
        <v>CORRECT</v>
      </c>
      <c r="AD260" s="69" t="str">
        <f>IF(AND('Prioritized Approach Milestones'!C260="No",'Prioritized Approach Milestones'!F260=""),IF('Prioritized Approach Milestones'!B260=3,"ERROR 2","N/A"),"CORRECT")</f>
        <v>CORRECT</v>
      </c>
      <c r="AE260" s="69" t="str">
        <f>IF(AND('Prioritized Approach Milestones'!C260="No",'Prioritized Approach Milestones'!F260=""),IF('Prioritized Approach Milestones'!B260=4,"ERROR 2","N/A"),"CORRECT")</f>
        <v>CORRECT</v>
      </c>
      <c r="AF260" s="69" t="str">
        <f>IF(AND('Prioritized Approach Milestones'!C260="No",'Prioritized Approach Milestones'!F260=""),IF('Prioritized Approach Milestones'!B260=5,"ERROR 2","N/A"),"CORRECT")</f>
        <v>CORRECT</v>
      </c>
      <c r="AG260" s="78" t="str">
        <f>IF(AND('Prioritized Approach Milestones'!C260="No",'Prioritized Approach Milestones'!F260=""),IF('Prioritized Approach Milestones'!B260=6,"ERROR 2","N/A"),"CORRECT")</f>
        <v>CORRECT</v>
      </c>
    </row>
    <row r="261" spans="1:33">
      <c r="A261" s="85">
        <f>COUNTIFS('Prioritized Approach Milestones'!B261,"1",'Prioritized Approach Milestones'!C261,"yes")</f>
        <v>0</v>
      </c>
      <c r="B261" s="90">
        <f>COUNTIFS('Prioritized Approach Milestones'!B261,"2",'Prioritized Approach Milestones'!C261,"yes")</f>
        <v>0</v>
      </c>
      <c r="C261" s="86">
        <f>COUNTIFS('Prioritized Approach Milestones'!B261,"3",'Prioritized Approach Milestones'!C261,"yes")</f>
        <v>0</v>
      </c>
      <c r="D261" s="87">
        <f>COUNTIFS('Prioritized Approach Milestones'!B261,"4",'Prioritized Approach Milestones'!C261,"yes")</f>
        <v>0</v>
      </c>
      <c r="E261" s="88">
        <f>COUNTIFS('Prioritized Approach Milestones'!B261,"5",'Prioritized Approach Milestones'!C261,"yes")</f>
        <v>0</v>
      </c>
      <c r="F261" s="89">
        <f>COUNTIFS('Prioritized Approach Milestones'!B261,"6",'Prioritized Approach Milestones'!C261,"yes")</f>
        <v>0</v>
      </c>
      <c r="G261" s="274">
        <f t="shared" ref="G261:G263" si="12">SUM(A261:F261)</f>
        <v>0</v>
      </c>
      <c r="H261" s="172">
        <f>COUNTIFS('Prioritized Approach Milestones'!B261,"1",'Prioritized Approach Milestones'!C261,"N/A")</f>
        <v>0</v>
      </c>
      <c r="I261" s="172">
        <f>COUNTIFS('Prioritized Approach Milestones'!B261,"2",'Prioritized Approach Milestones'!C261,"N/A")</f>
        <v>0</v>
      </c>
      <c r="J261" s="172">
        <f>COUNTIFS('Prioritized Approach Milestones'!B261,"3",'Prioritized Approach Milestones'!C261,"N/A")</f>
        <v>0</v>
      </c>
      <c r="K261" s="172">
        <f>COUNTIFS('Prioritized Approach Milestones'!B261,"4",'Prioritized Approach Milestones'!C261,"N/A")</f>
        <v>0</v>
      </c>
      <c r="L261" s="172">
        <f>COUNTIFS('Prioritized Approach Milestones'!B261,"5",'Prioritized Approach Milestones'!C261,"N/A")</f>
        <v>0</v>
      </c>
      <c r="M261" s="172">
        <f>COUNTIFS('Prioritized Approach Milestones'!B261,"6",'Prioritized Approach Milestones'!C261,"N/A")</f>
        <v>0</v>
      </c>
      <c r="N261" s="260">
        <f t="shared" ref="N261:N277" si="13">SUM(H261:M261)</f>
        <v>0</v>
      </c>
      <c r="O261" s="279"/>
      <c r="P261" s="75" t="str">
        <f>IF('Prioritized Approach Milestones'!$B261=1,'Prioritized Approach Milestones'!$F261,"")</f>
        <v/>
      </c>
      <c r="Q261" s="75">
        <f>IF('Prioritized Approach Milestones'!$B261=2,'Prioritized Approach Milestones'!$F261,"")</f>
        <v>0</v>
      </c>
      <c r="R261" s="75" t="str">
        <f>IF('Prioritized Approach Milestones'!$B261=3,'Prioritized Approach Milestones'!$F261,"")</f>
        <v/>
      </c>
      <c r="S261" s="75" t="str">
        <f>IF('Prioritized Approach Milestones'!$B261=4,'Prioritized Approach Milestones'!$F261,"")</f>
        <v/>
      </c>
      <c r="T261" s="75" t="str">
        <f>IF('Prioritized Approach Milestones'!$B261=5,'Prioritized Approach Milestones'!$F261,"")</f>
        <v/>
      </c>
      <c r="U261" s="76" t="str">
        <f>IF('Prioritized Approach Milestones'!$B261=6,'Prioritized Approach Milestones'!$F261,"")</f>
        <v/>
      </c>
      <c r="V261" s="77" t="str">
        <f>IF(AND('Prioritized Approach Milestones'!C261="Yes",'Prioritized Approach Milestones'!F261=""),"CORRECT",IF('Prioritized Approach Milestones'!C261="No","CORRECT",IF('Prioritized Approach Milestones'!B261=1,"ERROR 1","N/A")))</f>
        <v>N/A</v>
      </c>
      <c r="W261" s="77" t="str">
        <f>IF(AND('Prioritized Approach Milestones'!C261="Yes",'Prioritized Approach Milestones'!F261=""),"CORRECT",IF('Prioritized Approach Milestones'!C261="No","CORRECT",IF('Prioritized Approach Milestones'!B261=2,"ERROR 1","N/A")))</f>
        <v>ERROR 1</v>
      </c>
      <c r="X261" s="77" t="str">
        <f>IF(AND('Prioritized Approach Milestones'!C261="Yes",'Prioritized Approach Milestones'!F261=""),"CORRECT",IF('Prioritized Approach Milestones'!C261="No","CORRECT",IF('Prioritized Approach Milestones'!B261=3,"ERROR 1","N/A")))</f>
        <v>N/A</v>
      </c>
      <c r="Y261" s="77" t="str">
        <f>IF(AND('Prioritized Approach Milestones'!C261="Yes",'Prioritized Approach Milestones'!F261=""),"CORRECT",IF('Prioritized Approach Milestones'!C261="No","CORRECT",IF('Prioritized Approach Milestones'!B261=4,"ERROR 1","N/A")))</f>
        <v>N/A</v>
      </c>
      <c r="Z261" s="77" t="str">
        <f>IF(AND('Prioritized Approach Milestones'!C261="Yes",'Prioritized Approach Milestones'!F261=""),"CORRECT",IF('Prioritized Approach Milestones'!C261="No","CORRECT",IF('Prioritized Approach Milestones'!B261=5,"ERROR 1","N/A")))</f>
        <v>N/A</v>
      </c>
      <c r="AA261" s="77" t="str">
        <f>IF(AND('Prioritized Approach Milestones'!C261="Yes",'Prioritized Approach Milestones'!F261=""),"CORRECT",IF('Prioritized Approach Milestones'!C261="No","CORRECT",IF('Prioritized Approach Milestones'!B261=6,"ERROR 1","N/A")))</f>
        <v>N/A</v>
      </c>
      <c r="AB261" s="69" t="str">
        <f>IF(AND('Prioritized Approach Milestones'!C261="No",'Prioritized Approach Milestones'!F261=""),IF('Prioritized Approach Milestones'!B261=1,"ERROR 2","N/A"),"CORRECT")</f>
        <v>CORRECT</v>
      </c>
      <c r="AC261" s="69" t="str">
        <f>IF(AND('Prioritized Approach Milestones'!C261="No",'Prioritized Approach Milestones'!F261=""),IF('Prioritized Approach Milestones'!B261=2,"ERROR 2","N/A"),"CORRECT")</f>
        <v>CORRECT</v>
      </c>
      <c r="AD261" s="69" t="str">
        <f>IF(AND('Prioritized Approach Milestones'!C261="No",'Prioritized Approach Milestones'!F261=""),IF('Prioritized Approach Milestones'!B261=3,"ERROR 2","N/A"),"CORRECT")</f>
        <v>CORRECT</v>
      </c>
      <c r="AE261" s="69" t="str">
        <f>IF(AND('Prioritized Approach Milestones'!C261="No",'Prioritized Approach Milestones'!F261=""),IF('Prioritized Approach Milestones'!B261=4,"ERROR 2","N/A"),"CORRECT")</f>
        <v>CORRECT</v>
      </c>
      <c r="AF261" s="69" t="str">
        <f>IF(AND('Prioritized Approach Milestones'!C261="No",'Prioritized Approach Milestones'!F261=""),IF('Prioritized Approach Milestones'!B261=5,"ERROR 2","N/A"),"CORRECT")</f>
        <v>CORRECT</v>
      </c>
      <c r="AG261" s="78" t="str">
        <f>IF(AND('Prioritized Approach Milestones'!C261="No",'Prioritized Approach Milestones'!F261=""),IF('Prioritized Approach Milestones'!B261=6,"ERROR 2","N/A"),"CORRECT")</f>
        <v>CORRECT</v>
      </c>
    </row>
    <row r="262" spans="1:33">
      <c r="A262" s="85">
        <f>COUNTIFS('Prioritized Approach Milestones'!B262,"1",'Prioritized Approach Milestones'!C262,"yes")</f>
        <v>0</v>
      </c>
      <c r="B262" s="90">
        <f>COUNTIFS('Prioritized Approach Milestones'!B262,"2",'Prioritized Approach Milestones'!C262,"yes")</f>
        <v>0</v>
      </c>
      <c r="C262" s="86">
        <f>COUNTIFS('Prioritized Approach Milestones'!B262,"3",'Prioritized Approach Milestones'!C262,"yes")</f>
        <v>0</v>
      </c>
      <c r="D262" s="87">
        <f>COUNTIFS('Prioritized Approach Milestones'!B262,"4",'Prioritized Approach Milestones'!C262,"yes")</f>
        <v>0</v>
      </c>
      <c r="E262" s="88">
        <f>COUNTIFS('Prioritized Approach Milestones'!B262,"5",'Prioritized Approach Milestones'!C262,"yes")</f>
        <v>0</v>
      </c>
      <c r="F262" s="89">
        <f>COUNTIFS('Prioritized Approach Milestones'!B262,"6",'Prioritized Approach Milestones'!C262,"yes")</f>
        <v>0</v>
      </c>
      <c r="G262" s="274">
        <f t="shared" si="12"/>
        <v>0</v>
      </c>
      <c r="H262" s="172">
        <f>COUNTIFS('Prioritized Approach Milestones'!B262,"1",'Prioritized Approach Milestones'!C262,"N/A")</f>
        <v>0</v>
      </c>
      <c r="I262" s="172">
        <f>COUNTIFS('Prioritized Approach Milestones'!B262,"2",'Prioritized Approach Milestones'!C262,"N/A")</f>
        <v>0</v>
      </c>
      <c r="J262" s="172">
        <f>COUNTIFS('Prioritized Approach Milestones'!B262,"3",'Prioritized Approach Milestones'!C262,"N/A")</f>
        <v>0</v>
      </c>
      <c r="K262" s="172">
        <f>COUNTIFS('Prioritized Approach Milestones'!B262,"4",'Prioritized Approach Milestones'!C262,"N/A")</f>
        <v>0</v>
      </c>
      <c r="L262" s="172">
        <f>COUNTIFS('Prioritized Approach Milestones'!B262,"5",'Prioritized Approach Milestones'!C262,"N/A")</f>
        <v>0</v>
      </c>
      <c r="M262" s="172">
        <f>COUNTIFS('Prioritized Approach Milestones'!B262,"6",'Prioritized Approach Milestones'!C262,"N/A")</f>
        <v>0</v>
      </c>
      <c r="N262" s="260">
        <f t="shared" si="13"/>
        <v>0</v>
      </c>
      <c r="O262" s="279"/>
      <c r="P262" s="75" t="str">
        <f>IF('Prioritized Approach Milestones'!$B262=1,'Prioritized Approach Milestones'!$F262,"")</f>
        <v/>
      </c>
      <c r="Q262" s="75">
        <f>IF('Prioritized Approach Milestones'!$B262=2,'Prioritized Approach Milestones'!$F262,"")</f>
        <v>0</v>
      </c>
      <c r="R262" s="75" t="str">
        <f>IF('Prioritized Approach Milestones'!$B262=3,'Prioritized Approach Milestones'!$F262,"")</f>
        <v/>
      </c>
      <c r="S262" s="75" t="str">
        <f>IF('Prioritized Approach Milestones'!$B262=4,'Prioritized Approach Milestones'!$F262,"")</f>
        <v/>
      </c>
      <c r="T262" s="75" t="str">
        <f>IF('Prioritized Approach Milestones'!$B262=5,'Prioritized Approach Milestones'!$F262,"")</f>
        <v/>
      </c>
      <c r="U262" s="76" t="str">
        <f>IF('Prioritized Approach Milestones'!$B262=6,'Prioritized Approach Milestones'!$F262,"")</f>
        <v/>
      </c>
      <c r="V262" s="77" t="str">
        <f>IF(AND('Prioritized Approach Milestones'!C262="Yes",'Prioritized Approach Milestones'!F262=""),"CORRECT",IF('Prioritized Approach Milestones'!C262="No","CORRECT",IF('Prioritized Approach Milestones'!B262=1,"ERROR 1","N/A")))</f>
        <v>N/A</v>
      </c>
      <c r="W262" s="77" t="str">
        <f>IF(AND('Prioritized Approach Milestones'!C262="Yes",'Prioritized Approach Milestones'!F262=""),"CORRECT",IF('Prioritized Approach Milestones'!C262="No","CORRECT",IF('Prioritized Approach Milestones'!B262=2,"ERROR 1","N/A")))</f>
        <v>ERROR 1</v>
      </c>
      <c r="X262" s="77" t="str">
        <f>IF(AND('Prioritized Approach Milestones'!C262="Yes",'Prioritized Approach Milestones'!F262=""),"CORRECT",IF('Prioritized Approach Milestones'!C262="No","CORRECT",IF('Prioritized Approach Milestones'!B262=3,"ERROR 1","N/A")))</f>
        <v>N/A</v>
      </c>
      <c r="Y262" s="77" t="str">
        <f>IF(AND('Prioritized Approach Milestones'!C262="Yes",'Prioritized Approach Milestones'!F262=""),"CORRECT",IF('Prioritized Approach Milestones'!C262="No","CORRECT",IF('Prioritized Approach Milestones'!B262=4,"ERROR 1","N/A")))</f>
        <v>N/A</v>
      </c>
      <c r="Z262" s="77" t="str">
        <f>IF(AND('Prioritized Approach Milestones'!C262="Yes",'Prioritized Approach Milestones'!F262=""),"CORRECT",IF('Prioritized Approach Milestones'!C262="No","CORRECT",IF('Prioritized Approach Milestones'!B262=5,"ERROR 1","N/A")))</f>
        <v>N/A</v>
      </c>
      <c r="AA262" s="77" t="str">
        <f>IF(AND('Prioritized Approach Milestones'!C262="Yes",'Prioritized Approach Milestones'!F262=""),"CORRECT",IF('Prioritized Approach Milestones'!C262="No","CORRECT",IF('Prioritized Approach Milestones'!B262=6,"ERROR 1","N/A")))</f>
        <v>N/A</v>
      </c>
      <c r="AB262" s="69" t="str">
        <f>IF(AND('Prioritized Approach Milestones'!C262="No",'Prioritized Approach Milestones'!F262=""),IF('Prioritized Approach Milestones'!B262=1,"ERROR 2","N/A"),"CORRECT")</f>
        <v>CORRECT</v>
      </c>
      <c r="AC262" s="69" t="str">
        <f>IF(AND('Prioritized Approach Milestones'!C262="No",'Prioritized Approach Milestones'!F262=""),IF('Prioritized Approach Milestones'!B262=2,"ERROR 2","N/A"),"CORRECT")</f>
        <v>CORRECT</v>
      </c>
      <c r="AD262" s="69" t="str">
        <f>IF(AND('Prioritized Approach Milestones'!C262="No",'Prioritized Approach Milestones'!F262=""),IF('Prioritized Approach Milestones'!B262=3,"ERROR 2","N/A"),"CORRECT")</f>
        <v>CORRECT</v>
      </c>
      <c r="AE262" s="69" t="str">
        <f>IF(AND('Prioritized Approach Milestones'!C262="No",'Prioritized Approach Milestones'!F262=""),IF('Prioritized Approach Milestones'!B262=4,"ERROR 2","N/A"),"CORRECT")</f>
        <v>CORRECT</v>
      </c>
      <c r="AF262" s="69" t="str">
        <f>IF(AND('Prioritized Approach Milestones'!C262="No",'Prioritized Approach Milestones'!F262=""),IF('Prioritized Approach Milestones'!B262=5,"ERROR 2","N/A"),"CORRECT")</f>
        <v>CORRECT</v>
      </c>
      <c r="AG262" s="78" t="str">
        <f>IF(AND('Prioritized Approach Milestones'!C262="No",'Prioritized Approach Milestones'!F262=""),IF('Prioritized Approach Milestones'!B262=6,"ERROR 2","N/A"),"CORRECT")</f>
        <v>CORRECT</v>
      </c>
    </row>
    <row r="263" spans="1:33">
      <c r="A263" s="85">
        <f>COUNTIFS('Prioritized Approach Milestones'!B263,"1",'Prioritized Approach Milestones'!C263,"yes")</f>
        <v>0</v>
      </c>
      <c r="B263" s="90">
        <f>COUNTIFS('Prioritized Approach Milestones'!B263,"2",'Prioritized Approach Milestones'!C263,"yes")</f>
        <v>0</v>
      </c>
      <c r="C263" s="86">
        <f>COUNTIFS('Prioritized Approach Milestones'!B263,"3",'Prioritized Approach Milestones'!C263,"yes")</f>
        <v>0</v>
      </c>
      <c r="D263" s="87">
        <f>COUNTIFS('Prioritized Approach Milestones'!B263,"4",'Prioritized Approach Milestones'!C263,"yes")</f>
        <v>0</v>
      </c>
      <c r="E263" s="88">
        <f>COUNTIFS('Prioritized Approach Milestones'!B263,"5",'Prioritized Approach Milestones'!C263,"yes")</f>
        <v>0</v>
      </c>
      <c r="F263" s="89">
        <f>COUNTIFS('Prioritized Approach Milestones'!B263,"6",'Prioritized Approach Milestones'!C263,"yes")</f>
        <v>0</v>
      </c>
      <c r="G263" s="274">
        <f t="shared" si="12"/>
        <v>0</v>
      </c>
      <c r="H263" s="172">
        <f>COUNTIFS('Prioritized Approach Milestones'!B263,"1",'Prioritized Approach Milestones'!C263,"N/A")</f>
        <v>0</v>
      </c>
      <c r="I263" s="172">
        <f>COUNTIFS('Prioritized Approach Milestones'!B263,"2",'Prioritized Approach Milestones'!C263,"N/A")</f>
        <v>0</v>
      </c>
      <c r="J263" s="172">
        <f>COUNTIFS('Prioritized Approach Milestones'!B263,"3",'Prioritized Approach Milestones'!C263,"N/A")</f>
        <v>0</v>
      </c>
      <c r="K263" s="172">
        <f>COUNTIFS('Prioritized Approach Milestones'!B263,"4",'Prioritized Approach Milestones'!C263,"N/A")</f>
        <v>0</v>
      </c>
      <c r="L263" s="172">
        <f>COUNTIFS('Prioritized Approach Milestones'!B263,"5",'Prioritized Approach Milestones'!C263,"N/A")</f>
        <v>0</v>
      </c>
      <c r="M263" s="172">
        <f>COUNTIFS('Prioritized Approach Milestones'!B263,"6",'Prioritized Approach Milestones'!C263,"N/A")</f>
        <v>0</v>
      </c>
      <c r="N263" s="260">
        <f t="shared" si="13"/>
        <v>0</v>
      </c>
      <c r="O263" s="279"/>
      <c r="P263" s="75" t="str">
        <f>IF('Prioritized Approach Milestones'!$B263=1,'Prioritized Approach Milestones'!$F263,"")</f>
        <v/>
      </c>
      <c r="Q263" s="75">
        <f>IF('Prioritized Approach Milestones'!$B263=2,'Prioritized Approach Milestones'!$F263,"")</f>
        <v>0</v>
      </c>
      <c r="R263" s="75" t="str">
        <f>IF('Prioritized Approach Milestones'!$B263=3,'Prioritized Approach Milestones'!$F263,"")</f>
        <v/>
      </c>
      <c r="S263" s="75" t="str">
        <f>IF('Prioritized Approach Milestones'!$B263=4,'Prioritized Approach Milestones'!$F263,"")</f>
        <v/>
      </c>
      <c r="T263" s="75" t="str">
        <f>IF('Prioritized Approach Milestones'!$B263=5,'Prioritized Approach Milestones'!$F263,"")</f>
        <v/>
      </c>
      <c r="U263" s="76" t="str">
        <f>IF('Prioritized Approach Milestones'!$B263=6,'Prioritized Approach Milestones'!$F263,"")</f>
        <v/>
      </c>
      <c r="V263" s="77" t="str">
        <f>IF(AND('Prioritized Approach Milestones'!C263="Yes",'Prioritized Approach Milestones'!F263=""),"CORRECT",IF('Prioritized Approach Milestones'!C263="No","CORRECT",IF('Prioritized Approach Milestones'!B263=1,"ERROR 1","N/A")))</f>
        <v>N/A</v>
      </c>
      <c r="W263" s="77" t="str">
        <f>IF(AND('Prioritized Approach Milestones'!C263="Yes",'Prioritized Approach Milestones'!F263=""),"CORRECT",IF('Prioritized Approach Milestones'!C263="No","CORRECT",IF('Prioritized Approach Milestones'!B263=2,"ERROR 1","N/A")))</f>
        <v>ERROR 1</v>
      </c>
      <c r="X263" s="77" t="str">
        <f>IF(AND('Prioritized Approach Milestones'!C263="Yes",'Prioritized Approach Milestones'!F263=""),"CORRECT",IF('Prioritized Approach Milestones'!C263="No","CORRECT",IF('Prioritized Approach Milestones'!B263=3,"ERROR 1","N/A")))</f>
        <v>N/A</v>
      </c>
      <c r="Y263" s="77" t="str">
        <f>IF(AND('Prioritized Approach Milestones'!C263="Yes",'Prioritized Approach Milestones'!F263=""),"CORRECT",IF('Prioritized Approach Milestones'!C263="No","CORRECT",IF('Prioritized Approach Milestones'!B263=4,"ERROR 1","N/A")))</f>
        <v>N/A</v>
      </c>
      <c r="Z263" s="77" t="str">
        <f>IF(AND('Prioritized Approach Milestones'!C263="Yes",'Prioritized Approach Milestones'!F263=""),"CORRECT",IF('Prioritized Approach Milestones'!C263="No","CORRECT",IF('Prioritized Approach Milestones'!B263=5,"ERROR 1","N/A")))</f>
        <v>N/A</v>
      </c>
      <c r="AA263" s="77" t="str">
        <f>IF(AND('Prioritized Approach Milestones'!C263="Yes",'Prioritized Approach Milestones'!F263=""),"CORRECT",IF('Prioritized Approach Milestones'!C263="No","CORRECT",IF('Prioritized Approach Milestones'!B263=6,"ERROR 1","N/A")))</f>
        <v>N/A</v>
      </c>
      <c r="AB263" s="69" t="str">
        <f>IF(AND('Prioritized Approach Milestones'!C263="No",'Prioritized Approach Milestones'!F263=""),IF('Prioritized Approach Milestones'!B263=1,"ERROR 2","N/A"),"CORRECT")</f>
        <v>CORRECT</v>
      </c>
      <c r="AC263" s="69" t="str">
        <f>IF(AND('Prioritized Approach Milestones'!C263="No",'Prioritized Approach Milestones'!F263=""),IF('Prioritized Approach Milestones'!B263=2,"ERROR 2","N/A"),"CORRECT")</f>
        <v>CORRECT</v>
      </c>
      <c r="AD263" s="69" t="str">
        <f>IF(AND('Prioritized Approach Milestones'!C263="No",'Prioritized Approach Milestones'!F263=""),IF('Prioritized Approach Milestones'!B263=3,"ERROR 2","N/A"),"CORRECT")</f>
        <v>CORRECT</v>
      </c>
      <c r="AE263" s="69" t="str">
        <f>IF(AND('Prioritized Approach Milestones'!C263="No",'Prioritized Approach Milestones'!F263=""),IF('Prioritized Approach Milestones'!B263=4,"ERROR 2","N/A"),"CORRECT")</f>
        <v>CORRECT</v>
      </c>
      <c r="AF263" s="69" t="str">
        <f>IF(AND('Prioritized Approach Milestones'!C263="No",'Prioritized Approach Milestones'!F263=""),IF('Prioritized Approach Milestones'!B263=5,"ERROR 2","N/A"),"CORRECT")</f>
        <v>CORRECT</v>
      </c>
      <c r="AG263" s="78" t="str">
        <f>IF(AND('Prioritized Approach Milestones'!C263="No",'Prioritized Approach Milestones'!F263=""),IF('Prioritized Approach Milestones'!B263=6,"ERROR 2","N/A"),"CORRECT")</f>
        <v>CORRECT</v>
      </c>
    </row>
    <row r="264" spans="1:33">
      <c r="A264" s="85">
        <f>COUNTIFS('Prioritized Approach Milestones'!B264,"1",'Prioritized Approach Milestones'!C264,"yes")</f>
        <v>0</v>
      </c>
      <c r="B264" s="90">
        <f>COUNTIFS('Prioritized Approach Milestones'!B264,"2",'Prioritized Approach Milestones'!C264,"yes")</f>
        <v>0</v>
      </c>
      <c r="C264" s="86">
        <f>COUNTIFS('Prioritized Approach Milestones'!B264,"3",'Prioritized Approach Milestones'!C264,"yes")</f>
        <v>0</v>
      </c>
      <c r="D264" s="87">
        <f>COUNTIFS('Prioritized Approach Milestones'!B264,"4",'Prioritized Approach Milestones'!C264,"yes")</f>
        <v>0</v>
      </c>
      <c r="E264" s="88">
        <f>COUNTIFS('Prioritized Approach Milestones'!B264,"5",'Prioritized Approach Milestones'!C264,"yes")</f>
        <v>0</v>
      </c>
      <c r="F264" s="89">
        <f>COUNTIFS('Prioritized Approach Milestones'!B264,"6",'Prioritized Approach Milestones'!C264,"yes")</f>
        <v>0</v>
      </c>
      <c r="G264" s="274">
        <f t="shared" ref="G264:G277" si="14">SUM(A264:F264)</f>
        <v>0</v>
      </c>
      <c r="H264" s="172">
        <f>COUNTIFS('Prioritized Approach Milestones'!B264,"1",'Prioritized Approach Milestones'!C264,"N/A")</f>
        <v>0</v>
      </c>
      <c r="I264" s="172">
        <f>COUNTIFS('Prioritized Approach Milestones'!B264,"2",'Prioritized Approach Milestones'!C264,"N/A")</f>
        <v>0</v>
      </c>
      <c r="J264" s="172">
        <f>COUNTIFS('Prioritized Approach Milestones'!B264,"3",'Prioritized Approach Milestones'!C264,"N/A")</f>
        <v>0</v>
      </c>
      <c r="K264" s="172">
        <f>COUNTIFS('Prioritized Approach Milestones'!B264,"4",'Prioritized Approach Milestones'!C264,"N/A")</f>
        <v>0</v>
      </c>
      <c r="L264" s="172">
        <f>COUNTIFS('Prioritized Approach Milestones'!B264,"5",'Prioritized Approach Milestones'!C264,"N/A")</f>
        <v>0</v>
      </c>
      <c r="M264" s="172">
        <f>COUNTIFS('Prioritized Approach Milestones'!B264,"6",'Prioritized Approach Milestones'!C264,"N/A")</f>
        <v>0</v>
      </c>
      <c r="N264" s="260">
        <f t="shared" si="13"/>
        <v>0</v>
      </c>
      <c r="O264" s="260"/>
      <c r="P264" s="75" t="str">
        <f>IF('Prioritized Approach Milestones'!$B264=1,'Prioritized Approach Milestones'!$F264,"")</f>
        <v/>
      </c>
      <c r="Q264" s="75">
        <f>IF('Prioritized Approach Milestones'!$B264=2,'Prioritized Approach Milestones'!$F264,"")</f>
        <v>0</v>
      </c>
      <c r="R264" s="75" t="str">
        <f>IF('Prioritized Approach Milestones'!$B264=3,'Prioritized Approach Milestones'!$F264,"")</f>
        <v/>
      </c>
      <c r="S264" s="75" t="str">
        <f>IF('Prioritized Approach Milestones'!$B264=4,'Prioritized Approach Milestones'!$F264,"")</f>
        <v/>
      </c>
      <c r="T264" s="75" t="str">
        <f>IF('Prioritized Approach Milestones'!$B264=5,'Prioritized Approach Milestones'!$F264,"")</f>
        <v/>
      </c>
      <c r="U264" s="76" t="str">
        <f>IF('Prioritized Approach Milestones'!$B264=6,'Prioritized Approach Milestones'!$F264,"")</f>
        <v/>
      </c>
      <c r="V264" s="77" t="str">
        <f>IF(AND('Prioritized Approach Milestones'!C264="Yes",'Prioritized Approach Milestones'!F264=""),"CORRECT",IF('Prioritized Approach Milestones'!C264="No","CORRECT",IF('Prioritized Approach Milestones'!B264=1,"ERROR 1","N/A")))</f>
        <v>N/A</v>
      </c>
      <c r="W264" s="77" t="str">
        <f>IF(AND('Prioritized Approach Milestones'!C264="Yes",'Prioritized Approach Milestones'!F264=""),"CORRECT",IF('Prioritized Approach Milestones'!C264="No","CORRECT",IF('Prioritized Approach Milestones'!B264=2,"ERROR 1","N/A")))</f>
        <v>ERROR 1</v>
      </c>
      <c r="X264" s="77" t="str">
        <f>IF(AND('Prioritized Approach Milestones'!C264="Yes",'Prioritized Approach Milestones'!F264=""),"CORRECT",IF('Prioritized Approach Milestones'!C264="No","CORRECT",IF('Prioritized Approach Milestones'!B264=3,"ERROR 1","N/A")))</f>
        <v>N/A</v>
      </c>
      <c r="Y264" s="77" t="str">
        <f>IF(AND('Prioritized Approach Milestones'!C264="Yes",'Prioritized Approach Milestones'!F264=""),"CORRECT",IF('Prioritized Approach Milestones'!C264="No","CORRECT",IF('Prioritized Approach Milestones'!B264=4,"ERROR 1","N/A")))</f>
        <v>N/A</v>
      </c>
      <c r="Z264" s="77" t="str">
        <f>IF(AND('Prioritized Approach Milestones'!C264="Yes",'Prioritized Approach Milestones'!F264=""),"CORRECT",IF('Prioritized Approach Milestones'!C264="No","CORRECT",IF('Prioritized Approach Milestones'!B264=5,"ERROR 1","N/A")))</f>
        <v>N/A</v>
      </c>
      <c r="AA264" s="77" t="str">
        <f>IF(AND('Prioritized Approach Milestones'!C264="Yes",'Prioritized Approach Milestones'!F264=""),"CORRECT",IF('Prioritized Approach Milestones'!C264="No","CORRECT",IF('Prioritized Approach Milestones'!B264=6,"ERROR 1","N/A")))</f>
        <v>N/A</v>
      </c>
      <c r="AB264" s="69" t="str">
        <f>IF(AND('Prioritized Approach Milestones'!C264="No",'Prioritized Approach Milestones'!F264=""),IF('Prioritized Approach Milestones'!B264=1,"ERROR 2","N/A"),"CORRECT")</f>
        <v>CORRECT</v>
      </c>
      <c r="AC264" s="69" t="str">
        <f>IF(AND('Prioritized Approach Milestones'!C264="No",'Prioritized Approach Milestones'!F264=""),IF('Prioritized Approach Milestones'!B264=2,"ERROR 2","N/A"),"CORRECT")</f>
        <v>CORRECT</v>
      </c>
      <c r="AD264" s="69" t="str">
        <f>IF(AND('Prioritized Approach Milestones'!C264="No",'Prioritized Approach Milestones'!F264=""),IF('Prioritized Approach Milestones'!B264=3,"ERROR 2","N/A"),"CORRECT")</f>
        <v>CORRECT</v>
      </c>
      <c r="AE264" s="69" t="str">
        <f>IF(AND('Prioritized Approach Milestones'!C264="No",'Prioritized Approach Milestones'!F264=""),IF('Prioritized Approach Milestones'!B264=4,"ERROR 2","N/A"),"CORRECT")</f>
        <v>CORRECT</v>
      </c>
      <c r="AF264" s="69" t="str">
        <f>IF(AND('Prioritized Approach Milestones'!C264="No",'Prioritized Approach Milestones'!F264=""),IF('Prioritized Approach Milestones'!B264=5,"ERROR 2","N/A"),"CORRECT")</f>
        <v>CORRECT</v>
      </c>
      <c r="AG264" s="78" t="str">
        <f>IF(AND('Prioritized Approach Milestones'!C264="No",'Prioritized Approach Milestones'!F264=""),IF('Prioritized Approach Milestones'!B264=6,"ERROR 2","N/A"),"CORRECT")</f>
        <v>CORRECT</v>
      </c>
    </row>
    <row r="265" spans="1:33">
      <c r="A265" s="85">
        <f>COUNTIFS('Prioritized Approach Milestones'!B265,"1",'Prioritized Approach Milestones'!C265,"yes")</f>
        <v>0</v>
      </c>
      <c r="B265" s="90">
        <f>COUNTIFS('Prioritized Approach Milestones'!B265,"2",'Prioritized Approach Milestones'!C265,"yes")</f>
        <v>0</v>
      </c>
      <c r="C265" s="86">
        <f>COUNTIFS('Prioritized Approach Milestones'!B265,"3",'Prioritized Approach Milestones'!C265,"yes")</f>
        <v>0</v>
      </c>
      <c r="D265" s="87">
        <f>COUNTIFS('Prioritized Approach Milestones'!B265,"4",'Prioritized Approach Milestones'!C265,"yes")</f>
        <v>0</v>
      </c>
      <c r="E265" s="88">
        <f>COUNTIFS('Prioritized Approach Milestones'!B265,"5",'Prioritized Approach Milestones'!C265,"yes")</f>
        <v>0</v>
      </c>
      <c r="F265" s="89">
        <f>COUNTIFS('Prioritized Approach Milestones'!B265,"6",'Prioritized Approach Milestones'!C265,"yes")</f>
        <v>0</v>
      </c>
      <c r="G265" s="274">
        <f t="shared" si="14"/>
        <v>0</v>
      </c>
      <c r="H265" s="172">
        <f>COUNTIFS('Prioritized Approach Milestones'!B265,"1",'Prioritized Approach Milestones'!C265,"N/A")</f>
        <v>0</v>
      </c>
      <c r="I265" s="172">
        <f>COUNTIFS('Prioritized Approach Milestones'!B265,"2",'Prioritized Approach Milestones'!C265,"N/A")</f>
        <v>0</v>
      </c>
      <c r="J265" s="172">
        <f>COUNTIFS('Prioritized Approach Milestones'!B265,"3",'Prioritized Approach Milestones'!C265,"N/A")</f>
        <v>0</v>
      </c>
      <c r="K265" s="172">
        <f>COUNTIFS('Prioritized Approach Milestones'!B265,"4",'Prioritized Approach Milestones'!C265,"N/A")</f>
        <v>0</v>
      </c>
      <c r="L265" s="172">
        <f>COUNTIFS('Prioritized Approach Milestones'!B265,"5",'Prioritized Approach Milestones'!C265,"N/A")</f>
        <v>0</v>
      </c>
      <c r="M265" s="172">
        <f>COUNTIFS('Prioritized Approach Milestones'!B265,"6",'Prioritized Approach Milestones'!C265,"N/A")</f>
        <v>0</v>
      </c>
      <c r="N265" s="260">
        <f t="shared" si="13"/>
        <v>0</v>
      </c>
      <c r="O265" s="260"/>
      <c r="P265" s="75" t="str">
        <f>IF('Prioritized Approach Milestones'!$B265=1,'Prioritized Approach Milestones'!$F265,"")</f>
        <v/>
      </c>
      <c r="Q265" s="75">
        <f>IF('Prioritized Approach Milestones'!$B265=2,'Prioritized Approach Milestones'!$F265,"")</f>
        <v>0</v>
      </c>
      <c r="R265" s="75" t="str">
        <f>IF('Prioritized Approach Milestones'!$B265=3,'Prioritized Approach Milestones'!$F265,"")</f>
        <v/>
      </c>
      <c r="S265" s="75" t="str">
        <f>IF('Prioritized Approach Milestones'!$B265=4,'Prioritized Approach Milestones'!$F265,"")</f>
        <v/>
      </c>
      <c r="T265" s="75" t="str">
        <f>IF('Prioritized Approach Milestones'!$B265=5,'Prioritized Approach Milestones'!$F265,"")</f>
        <v/>
      </c>
      <c r="U265" s="76" t="str">
        <f>IF('Prioritized Approach Milestones'!$B265=6,'Prioritized Approach Milestones'!$F265,"")</f>
        <v/>
      </c>
      <c r="V265" s="77" t="str">
        <f>IF(AND('Prioritized Approach Milestones'!C265="Yes",'Prioritized Approach Milestones'!F265=""),"CORRECT",IF('Prioritized Approach Milestones'!C265="No","CORRECT",IF('Prioritized Approach Milestones'!B265=1,"ERROR 1","N/A")))</f>
        <v>N/A</v>
      </c>
      <c r="W265" s="77" t="str">
        <f>IF(AND('Prioritized Approach Milestones'!C265="Yes",'Prioritized Approach Milestones'!F265=""),"CORRECT",IF('Prioritized Approach Milestones'!C265="No","CORRECT",IF('Prioritized Approach Milestones'!B265=2,"ERROR 1","N/A")))</f>
        <v>ERROR 1</v>
      </c>
      <c r="X265" s="77" t="str">
        <f>IF(AND('Prioritized Approach Milestones'!C265="Yes",'Prioritized Approach Milestones'!F265=""),"CORRECT",IF('Prioritized Approach Milestones'!C265="No","CORRECT",IF('Prioritized Approach Milestones'!B265=3,"ERROR 1","N/A")))</f>
        <v>N/A</v>
      </c>
      <c r="Y265" s="77" t="str">
        <f>IF(AND('Prioritized Approach Milestones'!C265="Yes",'Prioritized Approach Milestones'!F265=""),"CORRECT",IF('Prioritized Approach Milestones'!C265="No","CORRECT",IF('Prioritized Approach Milestones'!B265=4,"ERROR 1","N/A")))</f>
        <v>N/A</v>
      </c>
      <c r="Z265" s="77" t="str">
        <f>IF(AND('Prioritized Approach Milestones'!C265="Yes",'Prioritized Approach Milestones'!F265=""),"CORRECT",IF('Prioritized Approach Milestones'!C265="No","CORRECT",IF('Prioritized Approach Milestones'!B265=5,"ERROR 1","N/A")))</f>
        <v>N/A</v>
      </c>
      <c r="AA265" s="77" t="str">
        <f>IF(AND('Prioritized Approach Milestones'!C265="Yes",'Prioritized Approach Milestones'!F265=""),"CORRECT",IF('Prioritized Approach Milestones'!C265="No","CORRECT",IF('Prioritized Approach Milestones'!B265=6,"ERROR 1","N/A")))</f>
        <v>N/A</v>
      </c>
      <c r="AB265" s="69" t="str">
        <f>IF(AND('Prioritized Approach Milestones'!C265="No",'Prioritized Approach Milestones'!F265=""),IF('Prioritized Approach Milestones'!B265=1,"ERROR 2","N/A"),"CORRECT")</f>
        <v>CORRECT</v>
      </c>
      <c r="AC265" s="69" t="str">
        <f>IF(AND('Prioritized Approach Milestones'!C265="No",'Prioritized Approach Milestones'!F265=""),IF('Prioritized Approach Milestones'!B265=2,"ERROR 2","N/A"),"CORRECT")</f>
        <v>CORRECT</v>
      </c>
      <c r="AD265" s="69" t="str">
        <f>IF(AND('Prioritized Approach Milestones'!C265="No",'Prioritized Approach Milestones'!F265=""),IF('Prioritized Approach Milestones'!B265=3,"ERROR 2","N/A"),"CORRECT")</f>
        <v>CORRECT</v>
      </c>
      <c r="AE265" s="69" t="str">
        <f>IF(AND('Prioritized Approach Milestones'!C265="No",'Prioritized Approach Milestones'!F265=""),IF('Prioritized Approach Milestones'!B265=4,"ERROR 2","N/A"),"CORRECT")</f>
        <v>CORRECT</v>
      </c>
      <c r="AF265" s="69" t="str">
        <f>IF(AND('Prioritized Approach Milestones'!C265="No",'Prioritized Approach Milestones'!F265=""),IF('Prioritized Approach Milestones'!B265=5,"ERROR 2","N/A"),"CORRECT")</f>
        <v>CORRECT</v>
      </c>
      <c r="AG265" s="78" t="str">
        <f>IF(AND('Prioritized Approach Milestones'!C265="No",'Prioritized Approach Milestones'!F265=""),IF('Prioritized Approach Milestones'!B265=6,"ERROR 2","N/A"),"CORRECT")</f>
        <v>CORRECT</v>
      </c>
    </row>
    <row r="266" spans="1:33">
      <c r="A266" s="85">
        <f>COUNTIFS('Prioritized Approach Milestones'!B266,"1",'Prioritized Approach Milestones'!C266,"yes")</f>
        <v>0</v>
      </c>
      <c r="B266" s="90">
        <f>COUNTIFS('Prioritized Approach Milestones'!B266,"2",'Prioritized Approach Milestones'!C266,"yes")</f>
        <v>0</v>
      </c>
      <c r="C266" s="86">
        <f>COUNTIFS('Prioritized Approach Milestones'!B266,"3",'Prioritized Approach Milestones'!C266,"yes")</f>
        <v>0</v>
      </c>
      <c r="D266" s="87">
        <f>COUNTIFS('Prioritized Approach Milestones'!B266,"4",'Prioritized Approach Milestones'!C266,"yes")</f>
        <v>0</v>
      </c>
      <c r="E266" s="88">
        <f>COUNTIFS('Prioritized Approach Milestones'!B266,"5",'Prioritized Approach Milestones'!C266,"yes")</f>
        <v>0</v>
      </c>
      <c r="F266" s="89">
        <f>COUNTIFS('Prioritized Approach Milestones'!B266,"6",'Prioritized Approach Milestones'!C266,"yes")</f>
        <v>0</v>
      </c>
      <c r="G266" s="274">
        <f t="shared" si="14"/>
        <v>0</v>
      </c>
      <c r="H266" s="172">
        <f>COUNTIFS('Prioritized Approach Milestones'!B266,"1",'Prioritized Approach Milestones'!C266,"N/A")</f>
        <v>0</v>
      </c>
      <c r="I266" s="172">
        <f>COUNTIFS('Prioritized Approach Milestones'!B266,"2",'Prioritized Approach Milestones'!C266,"N/A")</f>
        <v>0</v>
      </c>
      <c r="J266" s="172">
        <f>COUNTIFS('Prioritized Approach Milestones'!B266,"3",'Prioritized Approach Milestones'!C266,"N/A")</f>
        <v>0</v>
      </c>
      <c r="K266" s="172">
        <f>COUNTIFS('Prioritized Approach Milestones'!B266,"4",'Prioritized Approach Milestones'!C266,"N/A")</f>
        <v>0</v>
      </c>
      <c r="L266" s="172">
        <f>COUNTIFS('Prioritized Approach Milestones'!B266,"5",'Prioritized Approach Milestones'!C266,"N/A")</f>
        <v>0</v>
      </c>
      <c r="M266" s="172">
        <f>COUNTIFS('Prioritized Approach Milestones'!B266,"6",'Prioritized Approach Milestones'!C266,"N/A")</f>
        <v>0</v>
      </c>
      <c r="N266" s="260">
        <f t="shared" si="13"/>
        <v>0</v>
      </c>
      <c r="O266" s="260"/>
      <c r="P266" s="75" t="str">
        <f>IF('Prioritized Approach Milestones'!$B266=1,'Prioritized Approach Milestones'!$F266,"")</f>
        <v/>
      </c>
      <c r="Q266" s="75" t="str">
        <f>IF('Prioritized Approach Milestones'!$B266=2,'Prioritized Approach Milestones'!$F266,"")</f>
        <v/>
      </c>
      <c r="R266" s="75" t="str">
        <f>IF('Prioritized Approach Milestones'!$B266=3,'Prioritized Approach Milestones'!$F266,"")</f>
        <v/>
      </c>
      <c r="S266" s="75" t="str">
        <f>IF('Prioritized Approach Milestones'!$B266=4,'Prioritized Approach Milestones'!$F266,"")</f>
        <v/>
      </c>
      <c r="T266" s="75" t="str">
        <f>IF('Prioritized Approach Milestones'!$B266=5,'Prioritized Approach Milestones'!$F266,"")</f>
        <v/>
      </c>
      <c r="U266" s="76">
        <f>IF('Prioritized Approach Milestones'!$B266=6,'Prioritized Approach Milestones'!$F266,"")</f>
        <v>0</v>
      </c>
      <c r="V266" s="77" t="str">
        <f>IF(AND('Prioritized Approach Milestones'!C266="Yes",'Prioritized Approach Milestones'!F266=""),"CORRECT",IF('Prioritized Approach Milestones'!C266="No","CORRECT",IF('Prioritized Approach Milestones'!B266=1,"ERROR 1","N/A")))</f>
        <v>N/A</v>
      </c>
      <c r="W266" s="77" t="str">
        <f>IF(AND('Prioritized Approach Milestones'!C266="Yes",'Prioritized Approach Milestones'!F266=""),"CORRECT",IF('Prioritized Approach Milestones'!C266="No","CORRECT",IF('Prioritized Approach Milestones'!B266=2,"ERROR 1","N/A")))</f>
        <v>N/A</v>
      </c>
      <c r="X266" s="77" t="str">
        <f>IF(AND('Prioritized Approach Milestones'!C266="Yes",'Prioritized Approach Milestones'!F266=""),"CORRECT",IF('Prioritized Approach Milestones'!C266="No","CORRECT",IF('Prioritized Approach Milestones'!B266=3,"ERROR 1","N/A")))</f>
        <v>N/A</v>
      </c>
      <c r="Y266" s="77" t="str">
        <f>IF(AND('Prioritized Approach Milestones'!C266="Yes",'Prioritized Approach Milestones'!F266=""),"CORRECT",IF('Prioritized Approach Milestones'!C266="No","CORRECT",IF('Prioritized Approach Milestones'!B266=4,"ERROR 1","N/A")))</f>
        <v>N/A</v>
      </c>
      <c r="Z266" s="77" t="str">
        <f>IF(AND('Prioritized Approach Milestones'!C266="Yes",'Prioritized Approach Milestones'!F266=""),"CORRECT",IF('Prioritized Approach Milestones'!C266="No","CORRECT",IF('Prioritized Approach Milestones'!B266=5,"ERROR 1","N/A")))</f>
        <v>N/A</v>
      </c>
      <c r="AA266" s="77" t="str">
        <f>IF(AND('Prioritized Approach Milestones'!C266="Yes",'Prioritized Approach Milestones'!F266=""),"CORRECT",IF('Prioritized Approach Milestones'!C266="No","CORRECT",IF('Prioritized Approach Milestones'!B266=6,"ERROR 1","N/A")))</f>
        <v>ERROR 1</v>
      </c>
      <c r="AB266" s="69" t="str">
        <f>IF(AND('Prioritized Approach Milestones'!C266="No",'Prioritized Approach Milestones'!F266=""),IF('Prioritized Approach Milestones'!B266=1,"ERROR 2","N/A"),"CORRECT")</f>
        <v>CORRECT</v>
      </c>
      <c r="AC266" s="69" t="str">
        <f>IF(AND('Prioritized Approach Milestones'!C266="No",'Prioritized Approach Milestones'!F266=""),IF('Prioritized Approach Milestones'!B266=2,"ERROR 2","N/A"),"CORRECT")</f>
        <v>CORRECT</v>
      </c>
      <c r="AD266" s="69" t="str">
        <f>IF(AND('Prioritized Approach Milestones'!C266="No",'Prioritized Approach Milestones'!F266=""),IF('Prioritized Approach Milestones'!B266=3,"ERROR 2","N/A"),"CORRECT")</f>
        <v>CORRECT</v>
      </c>
      <c r="AE266" s="69" t="str">
        <f>IF(AND('Prioritized Approach Milestones'!C266="No",'Prioritized Approach Milestones'!F266=""),IF('Prioritized Approach Milestones'!B266=4,"ERROR 2","N/A"),"CORRECT")</f>
        <v>CORRECT</v>
      </c>
      <c r="AF266" s="69" t="str">
        <f>IF(AND('Prioritized Approach Milestones'!C266="No",'Prioritized Approach Milestones'!F266=""),IF('Prioritized Approach Milestones'!B266=5,"ERROR 2","N/A"),"CORRECT")</f>
        <v>CORRECT</v>
      </c>
      <c r="AG266" s="78" t="str">
        <f>IF(AND('Prioritized Approach Milestones'!C266="No",'Prioritized Approach Milestones'!F266=""),IF('Prioritized Approach Milestones'!B266=6,"ERROR 2","N/A"),"CORRECT")</f>
        <v>CORRECT</v>
      </c>
    </row>
    <row r="267" spans="1:33">
      <c r="A267" s="85">
        <f>COUNTIFS('Prioritized Approach Milestones'!B267,"1",'Prioritized Approach Milestones'!C267,"yes")</f>
        <v>0</v>
      </c>
      <c r="B267" s="90">
        <f>COUNTIFS('Prioritized Approach Milestones'!B267,"2",'Prioritized Approach Milestones'!C267,"yes")</f>
        <v>0</v>
      </c>
      <c r="C267" s="86">
        <f>COUNTIFS('Prioritized Approach Milestones'!B267,"3",'Prioritized Approach Milestones'!C267,"yes")</f>
        <v>0</v>
      </c>
      <c r="D267" s="87">
        <f>COUNTIFS('Prioritized Approach Milestones'!B267,"4",'Prioritized Approach Milestones'!C267,"yes")</f>
        <v>0</v>
      </c>
      <c r="E267" s="88">
        <f>COUNTIFS('Prioritized Approach Milestones'!B267,"5",'Prioritized Approach Milestones'!C267,"yes")</f>
        <v>0</v>
      </c>
      <c r="F267" s="89">
        <f>COUNTIFS('Prioritized Approach Milestones'!B267,"6",'Prioritized Approach Milestones'!C267,"yes")</f>
        <v>0</v>
      </c>
      <c r="G267" s="274">
        <f t="shared" si="14"/>
        <v>0</v>
      </c>
      <c r="H267" s="172">
        <f>COUNTIFS('Prioritized Approach Milestones'!B267,"1",'Prioritized Approach Milestones'!C267,"N/A")</f>
        <v>0</v>
      </c>
      <c r="I267" s="172">
        <f>COUNTIFS('Prioritized Approach Milestones'!B267,"2",'Prioritized Approach Milestones'!C267,"N/A")</f>
        <v>0</v>
      </c>
      <c r="J267" s="172">
        <f>COUNTIFS('Prioritized Approach Milestones'!B267,"3",'Prioritized Approach Milestones'!C267,"N/A")</f>
        <v>0</v>
      </c>
      <c r="K267" s="172">
        <f>COUNTIFS('Prioritized Approach Milestones'!B267,"4",'Prioritized Approach Milestones'!C267,"N/A")</f>
        <v>0</v>
      </c>
      <c r="L267" s="172">
        <f>COUNTIFS('Prioritized Approach Milestones'!B267,"5",'Prioritized Approach Milestones'!C267,"N/A")</f>
        <v>0</v>
      </c>
      <c r="M267" s="172">
        <f>COUNTIFS('Prioritized Approach Milestones'!B267,"6",'Prioritized Approach Milestones'!C267,"N/A")</f>
        <v>0</v>
      </c>
      <c r="N267" s="260">
        <f t="shared" si="13"/>
        <v>0</v>
      </c>
      <c r="O267" s="260"/>
      <c r="P267" s="75" t="str">
        <f>IF('Prioritized Approach Milestones'!$B267=1,'Prioritized Approach Milestones'!$F267,"")</f>
        <v/>
      </c>
      <c r="Q267" s="75" t="str">
        <f>IF('Prioritized Approach Milestones'!$B267=2,'Prioritized Approach Milestones'!$F267,"")</f>
        <v/>
      </c>
      <c r="R267" s="75" t="str">
        <f>IF('Prioritized Approach Milestones'!$B267=3,'Prioritized Approach Milestones'!$F267,"")</f>
        <v/>
      </c>
      <c r="S267" s="75" t="str">
        <f>IF('Prioritized Approach Milestones'!$B267=4,'Prioritized Approach Milestones'!$F267,"")</f>
        <v/>
      </c>
      <c r="T267" s="75" t="str">
        <f>IF('Prioritized Approach Milestones'!$B267=5,'Prioritized Approach Milestones'!$F267,"")</f>
        <v/>
      </c>
      <c r="U267" s="76">
        <f>IF('Prioritized Approach Milestones'!$B267=6,'Prioritized Approach Milestones'!$F267,"")</f>
        <v>0</v>
      </c>
      <c r="V267" s="77" t="str">
        <f>IF(AND('Prioritized Approach Milestones'!C267="Yes",'Prioritized Approach Milestones'!F267=""),"CORRECT",IF('Prioritized Approach Milestones'!C267="No","CORRECT",IF('Prioritized Approach Milestones'!B267=1,"ERROR 1","N/A")))</f>
        <v>N/A</v>
      </c>
      <c r="W267" s="77" t="str">
        <f>IF(AND('Prioritized Approach Milestones'!C267="Yes",'Prioritized Approach Milestones'!F267=""),"CORRECT",IF('Prioritized Approach Milestones'!C267="No","CORRECT",IF('Prioritized Approach Milestones'!B267=2,"ERROR 1","N/A")))</f>
        <v>N/A</v>
      </c>
      <c r="X267" s="77" t="str">
        <f>IF(AND('Prioritized Approach Milestones'!C267="Yes",'Prioritized Approach Milestones'!F267=""),"CORRECT",IF('Prioritized Approach Milestones'!C267="No","CORRECT",IF('Prioritized Approach Milestones'!B267=3,"ERROR 1","N/A")))</f>
        <v>N/A</v>
      </c>
      <c r="Y267" s="77" t="str">
        <f>IF(AND('Prioritized Approach Milestones'!C267="Yes",'Prioritized Approach Milestones'!F267=""),"CORRECT",IF('Prioritized Approach Milestones'!C267="No","CORRECT",IF('Prioritized Approach Milestones'!B267=4,"ERROR 1","N/A")))</f>
        <v>N/A</v>
      </c>
      <c r="Z267" s="77" t="str">
        <f>IF(AND('Prioritized Approach Milestones'!C267="Yes",'Prioritized Approach Milestones'!F267=""),"CORRECT",IF('Prioritized Approach Milestones'!C267="No","CORRECT",IF('Prioritized Approach Milestones'!B267=5,"ERROR 1","N/A")))</f>
        <v>N/A</v>
      </c>
      <c r="AA267" s="77" t="str">
        <f>IF(AND('Prioritized Approach Milestones'!C267="Yes",'Prioritized Approach Milestones'!F267=""),"CORRECT",IF('Prioritized Approach Milestones'!C267="No","CORRECT",IF('Prioritized Approach Milestones'!B267=6,"ERROR 1","N/A")))</f>
        <v>ERROR 1</v>
      </c>
      <c r="AB267" s="69" t="str">
        <f>IF(AND('Prioritized Approach Milestones'!C267="No",'Prioritized Approach Milestones'!F267=""),IF('Prioritized Approach Milestones'!B267=1,"ERROR 2","N/A"),"CORRECT")</f>
        <v>CORRECT</v>
      </c>
      <c r="AC267" s="69" t="str">
        <f>IF(AND('Prioritized Approach Milestones'!C267="No",'Prioritized Approach Milestones'!F267=""),IF('Prioritized Approach Milestones'!B267=2,"ERROR 2","N/A"),"CORRECT")</f>
        <v>CORRECT</v>
      </c>
      <c r="AD267" s="69" t="str">
        <f>IF(AND('Prioritized Approach Milestones'!C267="No",'Prioritized Approach Milestones'!F267=""),IF('Prioritized Approach Milestones'!B267=3,"ERROR 2","N/A"),"CORRECT")</f>
        <v>CORRECT</v>
      </c>
      <c r="AE267" s="69" t="str">
        <f>IF(AND('Prioritized Approach Milestones'!C267="No",'Prioritized Approach Milestones'!F267=""),IF('Prioritized Approach Milestones'!B267=4,"ERROR 2","N/A"),"CORRECT")</f>
        <v>CORRECT</v>
      </c>
      <c r="AF267" s="69" t="str">
        <f>IF(AND('Prioritized Approach Milestones'!C267="No",'Prioritized Approach Milestones'!F267=""),IF('Prioritized Approach Milestones'!B267=5,"ERROR 2","N/A"),"CORRECT")</f>
        <v>CORRECT</v>
      </c>
      <c r="AG267" s="78" t="str">
        <f>IF(AND('Prioritized Approach Milestones'!C267="No",'Prioritized Approach Milestones'!F267=""),IF('Prioritized Approach Milestones'!B267=6,"ERROR 2","N/A"),"CORRECT")</f>
        <v>CORRECT</v>
      </c>
    </row>
    <row r="268" spans="1:33">
      <c r="A268" s="85">
        <f>COUNTIFS('Prioritized Approach Milestones'!B268,"1",'Prioritized Approach Milestones'!C268,"yes")</f>
        <v>0</v>
      </c>
      <c r="B268" s="90">
        <f>COUNTIFS('Prioritized Approach Milestones'!B268,"2",'Prioritized Approach Milestones'!C268,"yes")</f>
        <v>0</v>
      </c>
      <c r="C268" s="86">
        <f>COUNTIFS('Prioritized Approach Milestones'!B268,"3",'Prioritized Approach Milestones'!C268,"yes")</f>
        <v>0</v>
      </c>
      <c r="D268" s="87">
        <f>COUNTIFS('Prioritized Approach Milestones'!B268,"4",'Prioritized Approach Milestones'!C268,"yes")</f>
        <v>0</v>
      </c>
      <c r="E268" s="88">
        <f>COUNTIFS('Prioritized Approach Milestones'!B268,"5",'Prioritized Approach Milestones'!C268,"yes")</f>
        <v>0</v>
      </c>
      <c r="F268" s="89">
        <f>COUNTIFS('Prioritized Approach Milestones'!B268,"6",'Prioritized Approach Milestones'!C268,"yes")</f>
        <v>0</v>
      </c>
      <c r="G268" s="274">
        <f t="shared" si="14"/>
        <v>0</v>
      </c>
      <c r="H268" s="172">
        <f>COUNTIFS('Prioritized Approach Milestones'!B268,"1",'Prioritized Approach Milestones'!C268,"N/A")</f>
        <v>0</v>
      </c>
      <c r="I268" s="172">
        <f>COUNTIFS('Prioritized Approach Milestones'!B268,"2",'Prioritized Approach Milestones'!C268,"N/A")</f>
        <v>0</v>
      </c>
      <c r="J268" s="172">
        <f>COUNTIFS('Prioritized Approach Milestones'!B268,"3",'Prioritized Approach Milestones'!C268,"N/A")</f>
        <v>0</v>
      </c>
      <c r="K268" s="172">
        <f>COUNTIFS('Prioritized Approach Milestones'!B268,"4",'Prioritized Approach Milestones'!C268,"N/A")</f>
        <v>0</v>
      </c>
      <c r="L268" s="172">
        <f>COUNTIFS('Prioritized Approach Milestones'!B268,"5",'Prioritized Approach Milestones'!C268,"N/A")</f>
        <v>0</v>
      </c>
      <c r="M268" s="172">
        <f>COUNTIFS('Prioritized Approach Milestones'!B268,"6",'Prioritized Approach Milestones'!C268,"N/A")</f>
        <v>0</v>
      </c>
      <c r="N268" s="260">
        <f t="shared" si="13"/>
        <v>0</v>
      </c>
      <c r="O268" s="260"/>
      <c r="P268" s="75" t="str">
        <f>IF('Prioritized Approach Milestones'!$B268=1,'Prioritized Approach Milestones'!$F268,"")</f>
        <v/>
      </c>
      <c r="Q268" s="75" t="str">
        <f>IF('Prioritized Approach Milestones'!$B268=2,'Prioritized Approach Milestones'!$F268,"")</f>
        <v/>
      </c>
      <c r="R268" s="75" t="str">
        <f>IF('Prioritized Approach Milestones'!$B268=3,'Prioritized Approach Milestones'!$F268,"")</f>
        <v/>
      </c>
      <c r="S268" s="75" t="str">
        <f>IF('Prioritized Approach Milestones'!$B268=4,'Prioritized Approach Milestones'!$F268,"")</f>
        <v/>
      </c>
      <c r="T268" s="75" t="str">
        <f>IF('Prioritized Approach Milestones'!$B268=5,'Prioritized Approach Milestones'!$F268,"")</f>
        <v/>
      </c>
      <c r="U268" s="76" t="str">
        <f>IF('Prioritized Approach Milestones'!$B268=6,'Prioritized Approach Milestones'!$F268,"")</f>
        <v/>
      </c>
      <c r="V268" s="77" t="str">
        <f>IF(AND('Prioritized Approach Milestones'!C268="Yes",'Prioritized Approach Milestones'!F268=""),"CORRECT",IF('Prioritized Approach Milestones'!C268="No","CORRECT",IF('Prioritized Approach Milestones'!B268=1,"ERROR 1","N/A")))</f>
        <v>N/A</v>
      </c>
      <c r="W268" s="77" t="str">
        <f>IF(AND('Prioritized Approach Milestones'!C268="Yes",'Prioritized Approach Milestones'!F268=""),"CORRECT",IF('Prioritized Approach Milestones'!C268="No","CORRECT",IF('Prioritized Approach Milestones'!B268=2,"ERROR 1","N/A")))</f>
        <v>N/A</v>
      </c>
      <c r="X268" s="77" t="str">
        <f>IF(AND('Prioritized Approach Milestones'!C268="Yes",'Prioritized Approach Milestones'!F268=""),"CORRECT",IF('Prioritized Approach Milestones'!C268="No","CORRECT",IF('Prioritized Approach Milestones'!B268=3,"ERROR 1","N/A")))</f>
        <v>N/A</v>
      </c>
      <c r="Y268" s="77" t="str">
        <f>IF(AND('Prioritized Approach Milestones'!C268="Yes",'Prioritized Approach Milestones'!F268=""),"CORRECT",IF('Prioritized Approach Milestones'!C268="No","CORRECT",IF('Prioritized Approach Milestones'!B268=4,"ERROR 1","N/A")))</f>
        <v>N/A</v>
      </c>
      <c r="Z268" s="77" t="str">
        <f>IF(AND('Prioritized Approach Milestones'!C268="Yes",'Prioritized Approach Milestones'!F268=""),"CORRECT",IF('Prioritized Approach Milestones'!C268="No","CORRECT",IF('Prioritized Approach Milestones'!B268=5,"ERROR 1","N/A")))</f>
        <v>N/A</v>
      </c>
      <c r="AA268" s="77" t="str">
        <f>IF(AND('Prioritized Approach Milestones'!C268="Yes",'Prioritized Approach Milestones'!F268=""),"CORRECT",IF('Prioritized Approach Milestones'!C268="No","CORRECT",IF('Prioritized Approach Milestones'!B268=6,"ERROR 1","N/A")))</f>
        <v>N/A</v>
      </c>
      <c r="AB268" s="69" t="str">
        <f>IF(AND('Prioritized Approach Milestones'!C268="No",'Prioritized Approach Milestones'!F268=""),IF('Prioritized Approach Milestones'!B268=1,"ERROR 2","N/A"),"CORRECT")</f>
        <v>CORRECT</v>
      </c>
      <c r="AC268" s="69" t="str">
        <f>IF(AND('Prioritized Approach Milestones'!C268="No",'Prioritized Approach Milestones'!F268=""),IF('Prioritized Approach Milestones'!B268=2,"ERROR 2","N/A"),"CORRECT")</f>
        <v>CORRECT</v>
      </c>
      <c r="AD268" s="69" t="str">
        <f>IF(AND('Prioritized Approach Milestones'!C268="No",'Prioritized Approach Milestones'!F268=""),IF('Prioritized Approach Milestones'!B268=3,"ERROR 2","N/A"),"CORRECT")</f>
        <v>CORRECT</v>
      </c>
      <c r="AE268" s="69" t="str">
        <f>IF(AND('Prioritized Approach Milestones'!C268="No",'Prioritized Approach Milestones'!F268=""),IF('Prioritized Approach Milestones'!B268=4,"ERROR 2","N/A"),"CORRECT")</f>
        <v>CORRECT</v>
      </c>
      <c r="AF268" s="69" t="str">
        <f>IF(AND('Prioritized Approach Milestones'!C268="No",'Prioritized Approach Milestones'!F268=""),IF('Prioritized Approach Milestones'!B268=5,"ERROR 2","N/A"),"CORRECT")</f>
        <v>CORRECT</v>
      </c>
      <c r="AG268" s="78" t="str">
        <f>IF(AND('Prioritized Approach Milestones'!C268="No",'Prioritized Approach Milestones'!F268=""),IF('Prioritized Approach Milestones'!B268=6,"ERROR 2","N/A"),"CORRECT")</f>
        <v>CORRECT</v>
      </c>
    </row>
    <row r="269" spans="1:33">
      <c r="A269" s="85">
        <f>COUNTIFS('Prioritized Approach Milestones'!B269,"1",'Prioritized Approach Milestones'!C269,"yes")</f>
        <v>0</v>
      </c>
      <c r="B269" s="90">
        <f>COUNTIFS('Prioritized Approach Milestones'!B269,"2",'Prioritized Approach Milestones'!C269,"yes")</f>
        <v>0</v>
      </c>
      <c r="C269" s="86">
        <f>COUNTIFS('Prioritized Approach Milestones'!B269,"3",'Prioritized Approach Milestones'!C269,"yes")</f>
        <v>0</v>
      </c>
      <c r="D269" s="87">
        <f>COUNTIFS('Prioritized Approach Milestones'!B269,"4",'Prioritized Approach Milestones'!C269,"yes")</f>
        <v>0</v>
      </c>
      <c r="E269" s="88">
        <f>COUNTIFS('Prioritized Approach Milestones'!B269,"5",'Prioritized Approach Milestones'!C269,"yes")</f>
        <v>0</v>
      </c>
      <c r="F269" s="89">
        <f>COUNTIFS('Prioritized Approach Milestones'!B269,"6",'Prioritized Approach Milestones'!C269,"yes")</f>
        <v>0</v>
      </c>
      <c r="G269" s="274">
        <f t="shared" si="14"/>
        <v>0</v>
      </c>
      <c r="H269" s="172">
        <f>COUNTIFS('Prioritized Approach Milestones'!B269,"1",'Prioritized Approach Milestones'!C269,"N/A")</f>
        <v>0</v>
      </c>
      <c r="I269" s="172">
        <f>COUNTIFS('Prioritized Approach Milestones'!B269,"2",'Prioritized Approach Milestones'!C269,"N/A")</f>
        <v>0</v>
      </c>
      <c r="J269" s="172">
        <f>COUNTIFS('Prioritized Approach Milestones'!B269,"3",'Prioritized Approach Milestones'!C269,"N/A")</f>
        <v>0</v>
      </c>
      <c r="K269" s="172">
        <f>COUNTIFS('Prioritized Approach Milestones'!B269,"4",'Prioritized Approach Milestones'!C269,"N/A")</f>
        <v>0</v>
      </c>
      <c r="L269" s="172">
        <f>COUNTIFS('Prioritized Approach Milestones'!B269,"5",'Prioritized Approach Milestones'!C269,"N/A")</f>
        <v>0</v>
      </c>
      <c r="M269" s="172">
        <f>COUNTIFS('Prioritized Approach Milestones'!B269,"6",'Prioritized Approach Milestones'!C269,"N/A")</f>
        <v>0</v>
      </c>
      <c r="N269" s="260">
        <f t="shared" si="13"/>
        <v>0</v>
      </c>
      <c r="O269" s="260"/>
      <c r="P269" s="75" t="str">
        <f>IF('Prioritized Approach Milestones'!$B269=1,'Prioritized Approach Milestones'!$F269,"")</f>
        <v/>
      </c>
      <c r="Q269" s="75" t="str">
        <f>IF('Prioritized Approach Milestones'!$B269=2,'Prioritized Approach Milestones'!$F269,"")</f>
        <v/>
      </c>
      <c r="R269" s="75">
        <f>IF('Prioritized Approach Milestones'!$B269=3,'Prioritized Approach Milestones'!$F269,"")</f>
        <v>0</v>
      </c>
      <c r="S269" s="75" t="str">
        <f>IF('Prioritized Approach Milestones'!$B269=4,'Prioritized Approach Milestones'!$F269,"")</f>
        <v/>
      </c>
      <c r="T269" s="75" t="str">
        <f>IF('Prioritized Approach Milestones'!$B269=5,'Prioritized Approach Milestones'!$F269,"")</f>
        <v/>
      </c>
      <c r="U269" s="76" t="str">
        <f>IF('Prioritized Approach Milestones'!$B269=6,'Prioritized Approach Milestones'!$F269,"")</f>
        <v/>
      </c>
      <c r="V269" s="77" t="str">
        <f>IF(AND('Prioritized Approach Milestones'!C269="Yes",'Prioritized Approach Milestones'!F269=""),"CORRECT",IF('Prioritized Approach Milestones'!C269="No","CORRECT",IF('Prioritized Approach Milestones'!B269=1,"ERROR 1","N/A")))</f>
        <v>N/A</v>
      </c>
      <c r="W269" s="77" t="str">
        <f>IF(AND('Prioritized Approach Milestones'!C269="Yes",'Prioritized Approach Milestones'!F269=""),"CORRECT",IF('Prioritized Approach Milestones'!C269="No","CORRECT",IF('Prioritized Approach Milestones'!B269=2,"ERROR 1","N/A")))</f>
        <v>N/A</v>
      </c>
      <c r="X269" s="77" t="str">
        <f>IF(AND('Prioritized Approach Milestones'!C269="Yes",'Prioritized Approach Milestones'!F269=""),"CORRECT",IF('Prioritized Approach Milestones'!C269="No","CORRECT",IF('Prioritized Approach Milestones'!B269=3,"ERROR 1","N/A")))</f>
        <v>ERROR 1</v>
      </c>
      <c r="Y269" s="77" t="str">
        <f>IF(AND('Prioritized Approach Milestones'!C269="Yes",'Prioritized Approach Milestones'!F269=""),"CORRECT",IF('Prioritized Approach Milestones'!C269="No","CORRECT",IF('Prioritized Approach Milestones'!B269=4,"ERROR 1","N/A")))</f>
        <v>N/A</v>
      </c>
      <c r="Z269" s="77" t="str">
        <f>IF(AND('Prioritized Approach Milestones'!C269="Yes",'Prioritized Approach Milestones'!F269=""),"CORRECT",IF('Prioritized Approach Milestones'!C269="No","CORRECT",IF('Prioritized Approach Milestones'!B269=5,"ERROR 1","N/A")))</f>
        <v>N/A</v>
      </c>
      <c r="AA269" s="77" t="str">
        <f>IF(AND('Prioritized Approach Milestones'!C269="Yes",'Prioritized Approach Milestones'!F269=""),"CORRECT",IF('Prioritized Approach Milestones'!C269="No","CORRECT",IF('Prioritized Approach Milestones'!B269=6,"ERROR 1","N/A")))</f>
        <v>N/A</v>
      </c>
      <c r="AB269" s="69" t="str">
        <f>IF(AND('Prioritized Approach Milestones'!C269="No",'Prioritized Approach Milestones'!F269=""),IF('Prioritized Approach Milestones'!B269=1,"ERROR 2","N/A"),"CORRECT")</f>
        <v>CORRECT</v>
      </c>
      <c r="AC269" s="69" t="str">
        <f>IF(AND('Prioritized Approach Milestones'!C269="No",'Prioritized Approach Milestones'!F269=""),IF('Prioritized Approach Milestones'!B269=2,"ERROR 2","N/A"),"CORRECT")</f>
        <v>CORRECT</v>
      </c>
      <c r="AD269" s="69" t="str">
        <f>IF(AND('Prioritized Approach Milestones'!C269="No",'Prioritized Approach Milestones'!F269=""),IF('Prioritized Approach Milestones'!B269=3,"ERROR 2","N/A"),"CORRECT")</f>
        <v>CORRECT</v>
      </c>
      <c r="AE269" s="69" t="str">
        <f>IF(AND('Prioritized Approach Milestones'!C269="No",'Prioritized Approach Milestones'!F269=""),IF('Prioritized Approach Milestones'!B269=4,"ERROR 2","N/A"),"CORRECT")</f>
        <v>CORRECT</v>
      </c>
      <c r="AF269" s="69" t="str">
        <f>IF(AND('Prioritized Approach Milestones'!C269="No",'Prioritized Approach Milestones'!F269=""),IF('Prioritized Approach Milestones'!B269=5,"ERROR 2","N/A"),"CORRECT")</f>
        <v>CORRECT</v>
      </c>
      <c r="AG269" s="78" t="str">
        <f>IF(AND('Prioritized Approach Milestones'!C269="No",'Prioritized Approach Milestones'!F269=""),IF('Prioritized Approach Milestones'!B269=6,"ERROR 2","N/A"),"CORRECT")</f>
        <v>CORRECT</v>
      </c>
    </row>
    <row r="270" spans="1:33">
      <c r="A270" s="85">
        <f>COUNTIFS('Prioritized Approach Milestones'!B270,"1",'Prioritized Approach Milestones'!C270,"yes")</f>
        <v>0</v>
      </c>
      <c r="B270" s="90">
        <f>COUNTIFS('Prioritized Approach Milestones'!B270,"2",'Prioritized Approach Milestones'!C270,"yes")</f>
        <v>0</v>
      </c>
      <c r="C270" s="86">
        <f>COUNTIFS('Prioritized Approach Milestones'!B270,"3",'Prioritized Approach Milestones'!C270,"yes")</f>
        <v>0</v>
      </c>
      <c r="D270" s="87">
        <f>COUNTIFS('Prioritized Approach Milestones'!B270,"4",'Prioritized Approach Milestones'!C270,"yes")</f>
        <v>0</v>
      </c>
      <c r="E270" s="88">
        <f>COUNTIFS('Prioritized Approach Milestones'!B270,"5",'Prioritized Approach Milestones'!C270,"yes")</f>
        <v>0</v>
      </c>
      <c r="F270" s="89">
        <f>COUNTIFS('Prioritized Approach Milestones'!B270,"6",'Prioritized Approach Milestones'!C270,"yes")</f>
        <v>0</v>
      </c>
      <c r="G270" s="274">
        <f t="shared" si="14"/>
        <v>0</v>
      </c>
      <c r="H270" s="172">
        <f>COUNTIFS('Prioritized Approach Milestones'!B270,"1",'Prioritized Approach Milestones'!C270,"N/A")</f>
        <v>0</v>
      </c>
      <c r="I270" s="172">
        <f>COUNTIFS('Prioritized Approach Milestones'!B270,"2",'Prioritized Approach Milestones'!C270,"N/A")</f>
        <v>0</v>
      </c>
      <c r="J270" s="172">
        <f>COUNTIFS('Prioritized Approach Milestones'!B270,"3",'Prioritized Approach Milestones'!C270,"N/A")</f>
        <v>0</v>
      </c>
      <c r="K270" s="172">
        <f>COUNTIFS('Prioritized Approach Milestones'!B270,"4",'Prioritized Approach Milestones'!C270,"N/A")</f>
        <v>0</v>
      </c>
      <c r="L270" s="172">
        <f>COUNTIFS('Prioritized Approach Milestones'!B270,"5",'Prioritized Approach Milestones'!C270,"N/A")</f>
        <v>0</v>
      </c>
      <c r="M270" s="172">
        <f>COUNTIFS('Prioritized Approach Milestones'!B270,"6",'Prioritized Approach Milestones'!C270,"N/A")</f>
        <v>0</v>
      </c>
      <c r="N270" s="260">
        <f t="shared" si="13"/>
        <v>0</v>
      </c>
      <c r="O270" s="260"/>
      <c r="P270" s="75" t="str">
        <f>IF('Prioritized Approach Milestones'!$B270=1,'Prioritized Approach Milestones'!$F270,"")</f>
        <v/>
      </c>
      <c r="Q270" s="75" t="str">
        <f>IF('Prioritized Approach Milestones'!$B270=2,'Prioritized Approach Milestones'!$F270,"")</f>
        <v/>
      </c>
      <c r="R270" s="75">
        <f>IF('Prioritized Approach Milestones'!$B270=3,'Prioritized Approach Milestones'!$F270,"")</f>
        <v>0</v>
      </c>
      <c r="S270" s="75" t="str">
        <f>IF('Prioritized Approach Milestones'!$B270=4,'Prioritized Approach Milestones'!$F270,"")</f>
        <v/>
      </c>
      <c r="T270" s="75" t="str">
        <f>IF('Prioritized Approach Milestones'!$B270=5,'Prioritized Approach Milestones'!$F270,"")</f>
        <v/>
      </c>
      <c r="U270" s="76" t="str">
        <f>IF('Prioritized Approach Milestones'!$B270=6,'Prioritized Approach Milestones'!$F270,"")</f>
        <v/>
      </c>
      <c r="V270" s="77" t="str">
        <f>IF(AND('Prioritized Approach Milestones'!C270="Yes",'Prioritized Approach Milestones'!F270=""),"CORRECT",IF('Prioritized Approach Milestones'!C270="No","CORRECT",IF('Prioritized Approach Milestones'!B270=1,"ERROR 1","N/A")))</f>
        <v>N/A</v>
      </c>
      <c r="W270" s="77" t="str">
        <f>IF(AND('Prioritized Approach Milestones'!C270="Yes",'Prioritized Approach Milestones'!F270=""),"CORRECT",IF('Prioritized Approach Milestones'!C270="No","CORRECT",IF('Prioritized Approach Milestones'!B270=2,"ERROR 1","N/A")))</f>
        <v>N/A</v>
      </c>
      <c r="X270" s="77" t="str">
        <f>IF(AND('Prioritized Approach Milestones'!C270="Yes",'Prioritized Approach Milestones'!F270=""),"CORRECT",IF('Prioritized Approach Milestones'!C270="No","CORRECT",IF('Prioritized Approach Milestones'!B270=3,"ERROR 1","N/A")))</f>
        <v>ERROR 1</v>
      </c>
      <c r="Y270" s="77" t="str">
        <f>IF(AND('Prioritized Approach Milestones'!C270="Yes",'Prioritized Approach Milestones'!F270=""),"CORRECT",IF('Prioritized Approach Milestones'!C270="No","CORRECT",IF('Prioritized Approach Milestones'!B270=4,"ERROR 1","N/A")))</f>
        <v>N/A</v>
      </c>
      <c r="Z270" s="77" t="str">
        <f>IF(AND('Prioritized Approach Milestones'!C270="Yes",'Prioritized Approach Milestones'!F270=""),"CORRECT",IF('Prioritized Approach Milestones'!C270="No","CORRECT",IF('Prioritized Approach Milestones'!B270=5,"ERROR 1","N/A")))</f>
        <v>N/A</v>
      </c>
      <c r="AA270" s="77" t="str">
        <f>IF(AND('Prioritized Approach Milestones'!C270="Yes",'Prioritized Approach Milestones'!F270=""),"CORRECT",IF('Prioritized Approach Milestones'!C270="No","CORRECT",IF('Prioritized Approach Milestones'!B270=6,"ERROR 1","N/A")))</f>
        <v>N/A</v>
      </c>
      <c r="AB270" s="69" t="str">
        <f>IF(AND('Prioritized Approach Milestones'!C270="No",'Prioritized Approach Milestones'!F270=""),IF('Prioritized Approach Milestones'!B270=1,"ERROR 2","N/A"),"CORRECT")</f>
        <v>CORRECT</v>
      </c>
      <c r="AC270" s="69" t="str">
        <f>IF(AND('Prioritized Approach Milestones'!C270="No",'Prioritized Approach Milestones'!F270=""),IF('Prioritized Approach Milestones'!B270=2,"ERROR 2","N/A"),"CORRECT")</f>
        <v>CORRECT</v>
      </c>
      <c r="AD270" s="69" t="str">
        <f>IF(AND('Prioritized Approach Milestones'!C270="No",'Prioritized Approach Milestones'!F270=""),IF('Prioritized Approach Milestones'!B270=3,"ERROR 2","N/A"),"CORRECT")</f>
        <v>CORRECT</v>
      </c>
      <c r="AE270" s="69" t="str">
        <f>IF(AND('Prioritized Approach Milestones'!C270="No",'Prioritized Approach Milestones'!F270=""),IF('Prioritized Approach Milestones'!B270=4,"ERROR 2","N/A"),"CORRECT")</f>
        <v>CORRECT</v>
      </c>
      <c r="AF270" s="69" t="str">
        <f>IF(AND('Prioritized Approach Milestones'!C270="No",'Prioritized Approach Milestones'!F270=""),IF('Prioritized Approach Milestones'!B270=5,"ERROR 2","N/A"),"CORRECT")</f>
        <v>CORRECT</v>
      </c>
      <c r="AG270" s="78" t="str">
        <f>IF(AND('Prioritized Approach Milestones'!C270="No",'Prioritized Approach Milestones'!F270=""),IF('Prioritized Approach Milestones'!B270=6,"ERROR 2","N/A"),"CORRECT")</f>
        <v>CORRECT</v>
      </c>
    </row>
    <row r="271" spans="1:33">
      <c r="A271" s="85">
        <f>COUNTIFS('Prioritized Approach Milestones'!B271,"1",'Prioritized Approach Milestones'!C271,"yes")</f>
        <v>0</v>
      </c>
      <c r="B271" s="90">
        <f>COUNTIFS('Prioritized Approach Milestones'!B271,"2",'Prioritized Approach Milestones'!C271,"yes")</f>
        <v>0</v>
      </c>
      <c r="C271" s="86">
        <f>COUNTIFS('Prioritized Approach Milestones'!B271,"3",'Prioritized Approach Milestones'!C271,"yes")</f>
        <v>0</v>
      </c>
      <c r="D271" s="87">
        <f>COUNTIFS('Prioritized Approach Milestones'!B271,"4",'Prioritized Approach Milestones'!C271,"yes")</f>
        <v>0</v>
      </c>
      <c r="E271" s="88">
        <f>COUNTIFS('Prioritized Approach Milestones'!B271,"5",'Prioritized Approach Milestones'!C271,"yes")</f>
        <v>0</v>
      </c>
      <c r="F271" s="89">
        <f>COUNTIFS('Prioritized Approach Milestones'!B271,"6",'Prioritized Approach Milestones'!C271,"yes")</f>
        <v>0</v>
      </c>
      <c r="G271" s="274">
        <f t="shared" si="14"/>
        <v>0</v>
      </c>
      <c r="H271" s="172">
        <f>COUNTIFS('Prioritized Approach Milestones'!B271,"1",'Prioritized Approach Milestones'!C271,"N/A")</f>
        <v>0</v>
      </c>
      <c r="I271" s="172">
        <f>COUNTIFS('Prioritized Approach Milestones'!B271,"2",'Prioritized Approach Milestones'!C271,"N/A")</f>
        <v>0</v>
      </c>
      <c r="J271" s="172">
        <f>COUNTIFS('Prioritized Approach Milestones'!B271,"3",'Prioritized Approach Milestones'!C271,"N/A")</f>
        <v>0</v>
      </c>
      <c r="K271" s="172">
        <f>COUNTIFS('Prioritized Approach Milestones'!B271,"4",'Prioritized Approach Milestones'!C271,"N/A")</f>
        <v>0</v>
      </c>
      <c r="L271" s="172">
        <f>COUNTIFS('Prioritized Approach Milestones'!B271,"5",'Prioritized Approach Milestones'!C271,"N/A")</f>
        <v>0</v>
      </c>
      <c r="M271" s="172">
        <f>COUNTIFS('Prioritized Approach Milestones'!B271,"6",'Prioritized Approach Milestones'!C271,"N/A")</f>
        <v>0</v>
      </c>
      <c r="N271" s="260">
        <f t="shared" si="13"/>
        <v>0</v>
      </c>
      <c r="O271" s="260"/>
      <c r="P271" s="75" t="str">
        <f>IF('Prioritized Approach Milestones'!$B271=1,'Prioritized Approach Milestones'!$F271,"")</f>
        <v/>
      </c>
      <c r="Q271" s="75" t="str">
        <f>IF('Prioritized Approach Milestones'!$B271=2,'Prioritized Approach Milestones'!$F271,"")</f>
        <v/>
      </c>
      <c r="R271" s="75">
        <f>IF('Prioritized Approach Milestones'!$B271=3,'Prioritized Approach Milestones'!$F271,"")</f>
        <v>0</v>
      </c>
      <c r="S271" s="75" t="str">
        <f>IF('Prioritized Approach Milestones'!$B271=4,'Prioritized Approach Milestones'!$F271,"")</f>
        <v/>
      </c>
      <c r="T271" s="75" t="str">
        <f>IF('Prioritized Approach Milestones'!$B271=5,'Prioritized Approach Milestones'!$F271,"")</f>
        <v/>
      </c>
      <c r="U271" s="76" t="str">
        <f>IF('Prioritized Approach Milestones'!$B271=6,'Prioritized Approach Milestones'!$F271,"")</f>
        <v/>
      </c>
      <c r="V271" s="77" t="str">
        <f>IF(AND('Prioritized Approach Milestones'!C271="Yes",'Prioritized Approach Milestones'!F271=""),"CORRECT",IF('Prioritized Approach Milestones'!C271="No","CORRECT",IF('Prioritized Approach Milestones'!B271=1,"ERROR 1","N/A")))</f>
        <v>N/A</v>
      </c>
      <c r="W271" s="77" t="str">
        <f>IF(AND('Prioritized Approach Milestones'!C271="Yes",'Prioritized Approach Milestones'!F271=""),"CORRECT",IF('Prioritized Approach Milestones'!C271="No","CORRECT",IF('Prioritized Approach Milestones'!B271=2,"ERROR 1","N/A")))</f>
        <v>N/A</v>
      </c>
      <c r="X271" s="77" t="str">
        <f>IF(AND('Prioritized Approach Milestones'!C271="Yes",'Prioritized Approach Milestones'!F271=""),"CORRECT",IF('Prioritized Approach Milestones'!C271="No","CORRECT",IF('Prioritized Approach Milestones'!B271=3,"ERROR 1","N/A")))</f>
        <v>ERROR 1</v>
      </c>
      <c r="Y271" s="77" t="str">
        <f>IF(AND('Prioritized Approach Milestones'!C271="Yes",'Prioritized Approach Milestones'!F271=""),"CORRECT",IF('Prioritized Approach Milestones'!C271="No","CORRECT",IF('Prioritized Approach Milestones'!B271=4,"ERROR 1","N/A")))</f>
        <v>N/A</v>
      </c>
      <c r="Z271" s="77" t="str">
        <f>IF(AND('Prioritized Approach Milestones'!C271="Yes",'Prioritized Approach Milestones'!F271=""),"CORRECT",IF('Prioritized Approach Milestones'!C271="No","CORRECT",IF('Prioritized Approach Milestones'!B271=5,"ERROR 1","N/A")))</f>
        <v>N/A</v>
      </c>
      <c r="AA271" s="77" t="str">
        <f>IF(AND('Prioritized Approach Milestones'!C271="Yes",'Prioritized Approach Milestones'!F271=""),"CORRECT",IF('Prioritized Approach Milestones'!C271="No","CORRECT",IF('Prioritized Approach Milestones'!B271=6,"ERROR 1","N/A")))</f>
        <v>N/A</v>
      </c>
      <c r="AB271" s="69" t="str">
        <f>IF(AND('Prioritized Approach Milestones'!C271="No",'Prioritized Approach Milestones'!F271=""),IF('Prioritized Approach Milestones'!B271=1,"ERROR 2","N/A"),"CORRECT")</f>
        <v>CORRECT</v>
      </c>
      <c r="AC271" s="69" t="str">
        <f>IF(AND('Prioritized Approach Milestones'!C271="No",'Prioritized Approach Milestones'!F271=""),IF('Prioritized Approach Milestones'!B271=2,"ERROR 2","N/A"),"CORRECT")</f>
        <v>CORRECT</v>
      </c>
      <c r="AD271" s="69" t="str">
        <f>IF(AND('Prioritized Approach Milestones'!C271="No",'Prioritized Approach Milestones'!F271=""),IF('Prioritized Approach Milestones'!B271=3,"ERROR 2","N/A"),"CORRECT")</f>
        <v>CORRECT</v>
      </c>
      <c r="AE271" s="69" t="str">
        <f>IF(AND('Prioritized Approach Milestones'!C271="No",'Prioritized Approach Milestones'!F271=""),IF('Prioritized Approach Milestones'!B271=4,"ERROR 2","N/A"),"CORRECT")</f>
        <v>CORRECT</v>
      </c>
      <c r="AF271" s="69" t="str">
        <f>IF(AND('Prioritized Approach Milestones'!C271="No",'Prioritized Approach Milestones'!F271=""),IF('Prioritized Approach Milestones'!B271=5,"ERROR 2","N/A"),"CORRECT")</f>
        <v>CORRECT</v>
      </c>
      <c r="AG271" s="78" t="str">
        <f>IF(AND('Prioritized Approach Milestones'!C271="No",'Prioritized Approach Milestones'!F271=""),IF('Prioritized Approach Milestones'!B271=6,"ERROR 2","N/A"),"CORRECT")</f>
        <v>CORRECT</v>
      </c>
    </row>
    <row r="272" spans="1:33">
      <c r="A272" s="85">
        <f>COUNTIFS('Prioritized Approach Milestones'!B272,"1",'Prioritized Approach Milestones'!C272,"yes")</f>
        <v>0</v>
      </c>
      <c r="B272" s="90">
        <f>COUNTIFS('Prioritized Approach Milestones'!B272,"2",'Prioritized Approach Milestones'!C272,"yes")</f>
        <v>0</v>
      </c>
      <c r="C272" s="86">
        <f>COUNTIFS('Prioritized Approach Milestones'!B272,"3",'Prioritized Approach Milestones'!C272,"yes")</f>
        <v>0</v>
      </c>
      <c r="D272" s="87">
        <f>COUNTIFS('Prioritized Approach Milestones'!B272,"4",'Prioritized Approach Milestones'!C272,"yes")</f>
        <v>0</v>
      </c>
      <c r="E272" s="88">
        <f>COUNTIFS('Prioritized Approach Milestones'!B272,"5",'Prioritized Approach Milestones'!C272,"yes")</f>
        <v>0</v>
      </c>
      <c r="F272" s="89">
        <f>COUNTIFS('Prioritized Approach Milestones'!B272,"6",'Prioritized Approach Milestones'!C272,"yes")</f>
        <v>0</v>
      </c>
      <c r="G272" s="274">
        <f t="shared" si="14"/>
        <v>0</v>
      </c>
      <c r="H272" s="172">
        <f>COUNTIFS('Prioritized Approach Milestones'!B272,"1",'Prioritized Approach Milestones'!C272,"N/A")</f>
        <v>0</v>
      </c>
      <c r="I272" s="172">
        <f>COUNTIFS('Prioritized Approach Milestones'!B272,"2",'Prioritized Approach Milestones'!C272,"N/A")</f>
        <v>0</v>
      </c>
      <c r="J272" s="172">
        <f>COUNTIFS('Prioritized Approach Milestones'!B272,"3",'Prioritized Approach Milestones'!C272,"N/A")</f>
        <v>0</v>
      </c>
      <c r="K272" s="172">
        <f>COUNTIFS('Prioritized Approach Milestones'!B272,"4",'Prioritized Approach Milestones'!C272,"N/A")</f>
        <v>0</v>
      </c>
      <c r="L272" s="172">
        <f>COUNTIFS('Prioritized Approach Milestones'!B272,"5",'Prioritized Approach Milestones'!C272,"N/A")</f>
        <v>0</v>
      </c>
      <c r="M272" s="172">
        <f>COUNTIFS('Prioritized Approach Milestones'!B272,"6",'Prioritized Approach Milestones'!C272,"N/A")</f>
        <v>0</v>
      </c>
      <c r="N272" s="260">
        <f t="shared" si="13"/>
        <v>0</v>
      </c>
      <c r="O272" s="260"/>
      <c r="P272" s="75" t="str">
        <f>IF('Prioritized Approach Milestones'!$B272=1,'Prioritized Approach Milestones'!$F272,"")</f>
        <v/>
      </c>
      <c r="Q272" s="75" t="str">
        <f>IF('Prioritized Approach Milestones'!$B272=2,'Prioritized Approach Milestones'!$F272,"")</f>
        <v/>
      </c>
      <c r="R272" s="75">
        <f>IF('Prioritized Approach Milestones'!$B272=3,'Prioritized Approach Milestones'!$F272,"")</f>
        <v>0</v>
      </c>
      <c r="S272" s="75" t="str">
        <f>IF('Prioritized Approach Milestones'!$B272=4,'Prioritized Approach Milestones'!$F272,"")</f>
        <v/>
      </c>
      <c r="T272" s="75" t="str">
        <f>IF('Prioritized Approach Milestones'!$B272=5,'Prioritized Approach Milestones'!$F272,"")</f>
        <v/>
      </c>
      <c r="U272" s="76" t="str">
        <f>IF('Prioritized Approach Milestones'!$B272=6,'Prioritized Approach Milestones'!$F272,"")</f>
        <v/>
      </c>
      <c r="V272" s="77" t="str">
        <f>IF(AND('Prioritized Approach Milestones'!C272="Yes",'Prioritized Approach Milestones'!F272=""),"CORRECT",IF('Prioritized Approach Milestones'!C272="No","CORRECT",IF('Prioritized Approach Milestones'!B272=1,"ERROR 1","N/A")))</f>
        <v>N/A</v>
      </c>
      <c r="W272" s="77" t="str">
        <f>IF(AND('Prioritized Approach Milestones'!C272="Yes",'Prioritized Approach Milestones'!F272=""),"CORRECT",IF('Prioritized Approach Milestones'!C272="No","CORRECT",IF('Prioritized Approach Milestones'!B272=2,"ERROR 1","N/A")))</f>
        <v>N/A</v>
      </c>
      <c r="X272" s="77" t="str">
        <f>IF(AND('Prioritized Approach Milestones'!C272="Yes",'Prioritized Approach Milestones'!F272=""),"CORRECT",IF('Prioritized Approach Milestones'!C272="No","CORRECT",IF('Prioritized Approach Milestones'!B272=3,"ERROR 1","N/A")))</f>
        <v>ERROR 1</v>
      </c>
      <c r="Y272" s="77" t="str">
        <f>IF(AND('Prioritized Approach Milestones'!C272="Yes",'Prioritized Approach Milestones'!F272=""),"CORRECT",IF('Prioritized Approach Milestones'!C272="No","CORRECT",IF('Prioritized Approach Milestones'!B272=4,"ERROR 1","N/A")))</f>
        <v>N/A</v>
      </c>
      <c r="Z272" s="77" t="str">
        <f>IF(AND('Prioritized Approach Milestones'!C272="Yes",'Prioritized Approach Milestones'!F272=""),"CORRECT",IF('Prioritized Approach Milestones'!C272="No","CORRECT",IF('Prioritized Approach Milestones'!B272=5,"ERROR 1","N/A")))</f>
        <v>N/A</v>
      </c>
      <c r="AA272" s="77" t="str">
        <f>IF(AND('Prioritized Approach Milestones'!C272="Yes",'Prioritized Approach Milestones'!F272=""),"CORRECT",IF('Prioritized Approach Milestones'!C272="No","CORRECT",IF('Prioritized Approach Milestones'!B272=6,"ERROR 1","N/A")))</f>
        <v>N/A</v>
      </c>
      <c r="AB272" s="69" t="str">
        <f>IF(AND('Prioritized Approach Milestones'!C272="No",'Prioritized Approach Milestones'!F272=""),IF('Prioritized Approach Milestones'!B272=1,"ERROR 2","N/A"),"CORRECT")</f>
        <v>CORRECT</v>
      </c>
      <c r="AC272" s="69" t="str">
        <f>IF(AND('Prioritized Approach Milestones'!C272="No",'Prioritized Approach Milestones'!F272=""),IF('Prioritized Approach Milestones'!B272=2,"ERROR 2","N/A"),"CORRECT")</f>
        <v>CORRECT</v>
      </c>
      <c r="AD272" s="69" t="str">
        <f>IF(AND('Prioritized Approach Milestones'!C272="No",'Prioritized Approach Milestones'!F272=""),IF('Prioritized Approach Milestones'!B272=3,"ERROR 2","N/A"),"CORRECT")</f>
        <v>CORRECT</v>
      </c>
      <c r="AE272" s="69" t="str">
        <f>IF(AND('Prioritized Approach Milestones'!C272="No",'Prioritized Approach Milestones'!F272=""),IF('Prioritized Approach Milestones'!B272=4,"ERROR 2","N/A"),"CORRECT")</f>
        <v>CORRECT</v>
      </c>
      <c r="AF272" s="69" t="str">
        <f>IF(AND('Prioritized Approach Milestones'!C272="No",'Prioritized Approach Milestones'!F272=""),IF('Prioritized Approach Milestones'!B272=5,"ERROR 2","N/A"),"CORRECT")</f>
        <v>CORRECT</v>
      </c>
      <c r="AG272" s="78" t="str">
        <f>IF(AND('Prioritized Approach Milestones'!C272="No",'Prioritized Approach Milestones'!F272=""),IF('Prioritized Approach Milestones'!B272=6,"ERROR 2","N/A"),"CORRECT")</f>
        <v>CORRECT</v>
      </c>
    </row>
    <row r="273" spans="1:33">
      <c r="A273" s="85">
        <f>COUNTIFS('Prioritized Approach Milestones'!B273,"1",'Prioritized Approach Milestones'!C273,"yes")</f>
        <v>0</v>
      </c>
      <c r="B273" s="90">
        <f>COUNTIFS('Prioritized Approach Milestones'!B273,"2",'Prioritized Approach Milestones'!C273,"yes")</f>
        <v>0</v>
      </c>
      <c r="C273" s="86">
        <f>COUNTIFS('Prioritized Approach Milestones'!B273,"3",'Prioritized Approach Milestones'!C273,"yes")</f>
        <v>0</v>
      </c>
      <c r="D273" s="87">
        <f>COUNTIFS('Prioritized Approach Milestones'!B273,"4",'Prioritized Approach Milestones'!C273,"yes")</f>
        <v>0</v>
      </c>
      <c r="E273" s="88">
        <f>COUNTIFS('Prioritized Approach Milestones'!B273,"5",'Prioritized Approach Milestones'!C273,"yes")</f>
        <v>0</v>
      </c>
      <c r="F273" s="89">
        <f>COUNTIFS('Prioritized Approach Milestones'!B273,"6",'Prioritized Approach Milestones'!C273,"yes")</f>
        <v>0</v>
      </c>
      <c r="G273" s="274">
        <f t="shared" si="14"/>
        <v>0</v>
      </c>
      <c r="H273" s="172">
        <f>COUNTIFS('Prioritized Approach Milestones'!B273,"1",'Prioritized Approach Milestones'!C273,"N/A")</f>
        <v>0</v>
      </c>
      <c r="I273" s="172">
        <f>COUNTIFS('Prioritized Approach Milestones'!B273,"2",'Prioritized Approach Milestones'!C273,"N/A")</f>
        <v>0</v>
      </c>
      <c r="J273" s="172">
        <f>COUNTIFS('Prioritized Approach Milestones'!B273,"3",'Prioritized Approach Milestones'!C273,"N/A")</f>
        <v>0</v>
      </c>
      <c r="K273" s="172">
        <f>COUNTIFS('Prioritized Approach Milestones'!B273,"4",'Prioritized Approach Milestones'!C273,"N/A")</f>
        <v>0</v>
      </c>
      <c r="L273" s="172">
        <f>COUNTIFS('Prioritized Approach Milestones'!B273,"5",'Prioritized Approach Milestones'!C273,"N/A")</f>
        <v>0</v>
      </c>
      <c r="M273" s="172">
        <f>COUNTIFS('Prioritized Approach Milestones'!B273,"6",'Prioritized Approach Milestones'!C273,"N/A")</f>
        <v>0</v>
      </c>
      <c r="N273" s="260">
        <f t="shared" si="13"/>
        <v>0</v>
      </c>
      <c r="O273" s="260"/>
      <c r="P273" s="75" t="str">
        <f>IF('Prioritized Approach Milestones'!$B273=1,'Prioritized Approach Milestones'!$F273,"")</f>
        <v/>
      </c>
      <c r="Q273" s="75" t="str">
        <f>IF('Prioritized Approach Milestones'!$B273=2,'Prioritized Approach Milestones'!$F273,"")</f>
        <v/>
      </c>
      <c r="R273" s="75">
        <f>IF('Prioritized Approach Milestones'!$B273=3,'Prioritized Approach Milestones'!$F273,"")</f>
        <v>0</v>
      </c>
      <c r="S273" s="75" t="str">
        <f>IF('Prioritized Approach Milestones'!$B273=4,'Prioritized Approach Milestones'!$F273,"")</f>
        <v/>
      </c>
      <c r="T273" s="75" t="str">
        <f>IF('Prioritized Approach Milestones'!$B273=5,'Prioritized Approach Milestones'!$F273,"")</f>
        <v/>
      </c>
      <c r="U273" s="76" t="str">
        <f>IF('Prioritized Approach Milestones'!$B273=6,'Prioritized Approach Milestones'!$F273,"")</f>
        <v/>
      </c>
      <c r="V273" s="77" t="str">
        <f>IF(AND('Prioritized Approach Milestones'!C273="Yes",'Prioritized Approach Milestones'!F273=""),"CORRECT",IF('Prioritized Approach Milestones'!C273="No","CORRECT",IF('Prioritized Approach Milestones'!B273=1,"ERROR 1","N/A")))</f>
        <v>N/A</v>
      </c>
      <c r="W273" s="77" t="str">
        <f>IF(AND('Prioritized Approach Milestones'!C273="Yes",'Prioritized Approach Milestones'!F273=""),"CORRECT",IF('Prioritized Approach Milestones'!C273="No","CORRECT",IF('Prioritized Approach Milestones'!B273=2,"ERROR 1","N/A")))</f>
        <v>N/A</v>
      </c>
      <c r="X273" s="77" t="str">
        <f>IF(AND('Prioritized Approach Milestones'!C273="Yes",'Prioritized Approach Milestones'!F273=""),"CORRECT",IF('Prioritized Approach Milestones'!C273="No","CORRECT",IF('Prioritized Approach Milestones'!B273=3,"ERROR 1","N/A")))</f>
        <v>ERROR 1</v>
      </c>
      <c r="Y273" s="77" t="str">
        <f>IF(AND('Prioritized Approach Milestones'!C273="Yes",'Prioritized Approach Milestones'!F273=""),"CORRECT",IF('Prioritized Approach Milestones'!C273="No","CORRECT",IF('Prioritized Approach Milestones'!B273=4,"ERROR 1","N/A")))</f>
        <v>N/A</v>
      </c>
      <c r="Z273" s="77" t="str">
        <f>IF(AND('Prioritized Approach Milestones'!C273="Yes",'Prioritized Approach Milestones'!F273=""),"CORRECT",IF('Prioritized Approach Milestones'!C273="No","CORRECT",IF('Prioritized Approach Milestones'!B273=5,"ERROR 1","N/A")))</f>
        <v>N/A</v>
      </c>
      <c r="AA273" s="77" t="str">
        <f>IF(AND('Prioritized Approach Milestones'!C273="Yes",'Prioritized Approach Milestones'!F273=""),"CORRECT",IF('Prioritized Approach Milestones'!C273="No","CORRECT",IF('Prioritized Approach Milestones'!B273=6,"ERROR 1","N/A")))</f>
        <v>N/A</v>
      </c>
      <c r="AB273" s="69" t="str">
        <f>IF(AND('Prioritized Approach Milestones'!C273="No",'Prioritized Approach Milestones'!F273=""),IF('Prioritized Approach Milestones'!B273=1,"ERROR 2","N/A"),"CORRECT")</f>
        <v>CORRECT</v>
      </c>
      <c r="AC273" s="69" t="str">
        <f>IF(AND('Prioritized Approach Milestones'!C273="No",'Prioritized Approach Milestones'!F273=""),IF('Prioritized Approach Milestones'!B273=2,"ERROR 2","N/A"),"CORRECT")</f>
        <v>CORRECT</v>
      </c>
      <c r="AD273" s="69" t="str">
        <f>IF(AND('Prioritized Approach Milestones'!C273="No",'Prioritized Approach Milestones'!F273=""),IF('Prioritized Approach Milestones'!B273=3,"ERROR 2","N/A"),"CORRECT")</f>
        <v>CORRECT</v>
      </c>
      <c r="AE273" s="69" t="str">
        <f>IF(AND('Prioritized Approach Milestones'!C273="No",'Prioritized Approach Milestones'!F273=""),IF('Prioritized Approach Milestones'!B273=4,"ERROR 2","N/A"),"CORRECT")</f>
        <v>CORRECT</v>
      </c>
      <c r="AF273" s="69" t="str">
        <f>IF(AND('Prioritized Approach Milestones'!C273="No",'Prioritized Approach Milestones'!F273=""),IF('Prioritized Approach Milestones'!B273=5,"ERROR 2","N/A"),"CORRECT")</f>
        <v>CORRECT</v>
      </c>
      <c r="AG273" s="78" t="str">
        <f>IF(AND('Prioritized Approach Milestones'!C273="No",'Prioritized Approach Milestones'!F273=""),IF('Prioritized Approach Milestones'!B273=6,"ERROR 2","N/A"),"CORRECT")</f>
        <v>CORRECT</v>
      </c>
    </row>
    <row r="274" spans="1:33">
      <c r="A274" s="85">
        <f>COUNTIFS('Prioritized Approach Milestones'!B274,"1",'Prioritized Approach Milestones'!C274,"yes")</f>
        <v>0</v>
      </c>
      <c r="B274" s="90">
        <f>COUNTIFS('Prioritized Approach Milestones'!B274,"2",'Prioritized Approach Milestones'!C274,"yes")</f>
        <v>0</v>
      </c>
      <c r="C274" s="86">
        <f>COUNTIFS('Prioritized Approach Milestones'!B274,"3",'Prioritized Approach Milestones'!C274,"yes")</f>
        <v>0</v>
      </c>
      <c r="D274" s="87">
        <f>COUNTIFS('Prioritized Approach Milestones'!B274,"4",'Prioritized Approach Milestones'!C274,"yes")</f>
        <v>0</v>
      </c>
      <c r="E274" s="88">
        <f>COUNTIFS('Prioritized Approach Milestones'!B274,"5",'Prioritized Approach Milestones'!C274,"yes")</f>
        <v>0</v>
      </c>
      <c r="F274" s="89">
        <f>COUNTIFS('Prioritized Approach Milestones'!B274,"6",'Prioritized Approach Milestones'!C274,"yes")</f>
        <v>0</v>
      </c>
      <c r="G274" s="274">
        <f t="shared" si="14"/>
        <v>0</v>
      </c>
      <c r="H274" s="172">
        <f>COUNTIFS('Prioritized Approach Milestones'!B274,"1",'Prioritized Approach Milestones'!C274,"N/A")</f>
        <v>0</v>
      </c>
      <c r="I274" s="172">
        <f>COUNTIFS('Prioritized Approach Milestones'!B274,"2",'Prioritized Approach Milestones'!C274,"N/A")</f>
        <v>0</v>
      </c>
      <c r="J274" s="172">
        <f>COUNTIFS('Prioritized Approach Milestones'!B274,"3",'Prioritized Approach Milestones'!C274,"N/A")</f>
        <v>0</v>
      </c>
      <c r="K274" s="172">
        <f>COUNTIFS('Prioritized Approach Milestones'!B274,"4",'Prioritized Approach Milestones'!C274,"N/A")</f>
        <v>0</v>
      </c>
      <c r="L274" s="172">
        <f>COUNTIFS('Prioritized Approach Milestones'!B274,"5",'Prioritized Approach Milestones'!C274,"N/A")</f>
        <v>0</v>
      </c>
      <c r="M274" s="172">
        <f>COUNTIFS('Prioritized Approach Milestones'!B274,"6",'Prioritized Approach Milestones'!C274,"N/A")</f>
        <v>0</v>
      </c>
      <c r="N274" s="260">
        <f t="shared" si="13"/>
        <v>0</v>
      </c>
      <c r="O274" s="260"/>
      <c r="P274" s="75" t="str">
        <f>IF('Prioritized Approach Milestones'!$B274=1,'Prioritized Approach Milestones'!$F274,"")</f>
        <v/>
      </c>
      <c r="Q274" s="75" t="str">
        <f>IF('Prioritized Approach Milestones'!$B274=2,'Prioritized Approach Milestones'!$F274,"")</f>
        <v/>
      </c>
      <c r="R274" s="75" t="str">
        <f>IF('Prioritized Approach Milestones'!$B274=3,'Prioritized Approach Milestones'!$F274,"")</f>
        <v/>
      </c>
      <c r="S274" s="75" t="str">
        <f>IF('Prioritized Approach Milestones'!$B274=4,'Prioritized Approach Milestones'!$F274,"")</f>
        <v/>
      </c>
      <c r="T274" s="75" t="str">
        <f>IF('Prioritized Approach Milestones'!$B274=5,'Prioritized Approach Milestones'!$F274,"")</f>
        <v/>
      </c>
      <c r="U274" s="76" t="str">
        <f>IF('Prioritized Approach Milestones'!$B274=6,'Prioritized Approach Milestones'!$F274,"")</f>
        <v/>
      </c>
      <c r="V274" s="77" t="str">
        <f>IF(AND('Prioritized Approach Milestones'!C274="Yes",'Prioritized Approach Milestones'!F274=""),"CORRECT",IF('Prioritized Approach Milestones'!C274="No","CORRECT",IF('Prioritized Approach Milestones'!B274=1,"ERROR 1","N/A")))</f>
        <v>N/A</v>
      </c>
      <c r="W274" s="77" t="str">
        <f>IF(AND('Prioritized Approach Milestones'!C274="Yes",'Prioritized Approach Milestones'!F274=""),"CORRECT",IF('Prioritized Approach Milestones'!C274="No","CORRECT",IF('Prioritized Approach Milestones'!B274=2,"ERROR 1","N/A")))</f>
        <v>N/A</v>
      </c>
      <c r="X274" s="77" t="str">
        <f>IF(AND('Prioritized Approach Milestones'!C274="Yes",'Prioritized Approach Milestones'!F274=""),"CORRECT",IF('Prioritized Approach Milestones'!C274="No","CORRECT",IF('Prioritized Approach Milestones'!B274=3,"ERROR 1","N/A")))</f>
        <v>N/A</v>
      </c>
      <c r="Y274" s="77" t="str">
        <f>IF(AND('Prioritized Approach Milestones'!C274="Yes",'Prioritized Approach Milestones'!F274=""),"CORRECT",IF('Prioritized Approach Milestones'!C274="No","CORRECT",IF('Prioritized Approach Milestones'!B274=4,"ERROR 1","N/A")))</f>
        <v>N/A</v>
      </c>
      <c r="Z274" s="77" t="str">
        <f>IF(AND('Prioritized Approach Milestones'!C274="Yes",'Prioritized Approach Milestones'!F274=""),"CORRECT",IF('Prioritized Approach Milestones'!C274="No","CORRECT",IF('Prioritized Approach Milestones'!B274=5,"ERROR 1","N/A")))</f>
        <v>N/A</v>
      </c>
      <c r="AA274" s="77" t="str">
        <f>IF(AND('Prioritized Approach Milestones'!C274="Yes",'Prioritized Approach Milestones'!F274=""),"CORRECT",IF('Prioritized Approach Milestones'!C274="No","CORRECT",IF('Prioritized Approach Milestones'!B274=6,"ERROR 1","N/A")))</f>
        <v>N/A</v>
      </c>
      <c r="AB274" s="69" t="str">
        <f>IF(AND('Prioritized Approach Milestones'!C274="No",'Prioritized Approach Milestones'!F274=""),IF('Prioritized Approach Milestones'!B274=1,"ERROR 2","N/A"),"CORRECT")</f>
        <v>CORRECT</v>
      </c>
      <c r="AC274" s="69" t="str">
        <f>IF(AND('Prioritized Approach Milestones'!C274="No",'Prioritized Approach Milestones'!F274=""),IF('Prioritized Approach Milestones'!B274=2,"ERROR 2","N/A"),"CORRECT")</f>
        <v>CORRECT</v>
      </c>
      <c r="AD274" s="69" t="str">
        <f>IF(AND('Prioritized Approach Milestones'!C274="No",'Prioritized Approach Milestones'!F274=""),IF('Prioritized Approach Milestones'!B274=3,"ERROR 2","N/A"),"CORRECT")</f>
        <v>CORRECT</v>
      </c>
      <c r="AE274" s="69" t="str">
        <f>IF(AND('Prioritized Approach Milestones'!C274="No",'Prioritized Approach Milestones'!F274=""),IF('Prioritized Approach Milestones'!B274=4,"ERROR 2","N/A"),"CORRECT")</f>
        <v>CORRECT</v>
      </c>
      <c r="AF274" s="69" t="str">
        <f>IF(AND('Prioritized Approach Milestones'!C274="No",'Prioritized Approach Milestones'!F274=""),IF('Prioritized Approach Milestones'!B274=5,"ERROR 2","N/A"),"CORRECT")</f>
        <v>CORRECT</v>
      </c>
      <c r="AG274" s="78" t="str">
        <f>IF(AND('Prioritized Approach Milestones'!C274="No",'Prioritized Approach Milestones'!F274=""),IF('Prioritized Approach Milestones'!B274=6,"ERROR 2","N/A"),"CORRECT")</f>
        <v>CORRECT</v>
      </c>
    </row>
    <row r="275" spans="1:33">
      <c r="A275" s="85">
        <f>COUNTIFS('Prioritized Approach Milestones'!B275,"1",'Prioritized Approach Milestones'!C275,"yes")</f>
        <v>0</v>
      </c>
      <c r="B275" s="90">
        <f>COUNTIFS('Prioritized Approach Milestones'!B275,"2",'Prioritized Approach Milestones'!C275,"yes")</f>
        <v>0</v>
      </c>
      <c r="C275" s="86">
        <f>COUNTIFS('Prioritized Approach Milestones'!B275,"3",'Prioritized Approach Milestones'!C275,"yes")</f>
        <v>0</v>
      </c>
      <c r="D275" s="87">
        <f>COUNTIFS('Prioritized Approach Milestones'!B275,"4",'Prioritized Approach Milestones'!C275,"yes")</f>
        <v>0</v>
      </c>
      <c r="E275" s="88">
        <f>COUNTIFS('Prioritized Approach Milestones'!B275,"5",'Prioritized Approach Milestones'!C275,"yes")</f>
        <v>0</v>
      </c>
      <c r="F275" s="89">
        <f>COUNTIFS('Prioritized Approach Milestones'!B275,"6",'Prioritized Approach Milestones'!C275,"yes")</f>
        <v>0</v>
      </c>
      <c r="G275" s="274">
        <f t="shared" si="14"/>
        <v>0</v>
      </c>
      <c r="H275" s="172">
        <f>COUNTIFS('Prioritized Approach Milestones'!B275,"1",'Prioritized Approach Milestones'!C275,"N/A")</f>
        <v>0</v>
      </c>
      <c r="I275" s="172">
        <f>COUNTIFS('Prioritized Approach Milestones'!B275,"2",'Prioritized Approach Milestones'!C275,"N/A")</f>
        <v>0</v>
      </c>
      <c r="J275" s="172">
        <f>COUNTIFS('Prioritized Approach Milestones'!B275,"3",'Prioritized Approach Milestones'!C275,"N/A")</f>
        <v>0</v>
      </c>
      <c r="K275" s="172">
        <f>COUNTIFS('Prioritized Approach Milestones'!B275,"4",'Prioritized Approach Milestones'!C275,"N/A")</f>
        <v>0</v>
      </c>
      <c r="L275" s="172">
        <f>COUNTIFS('Prioritized Approach Milestones'!B275,"5",'Prioritized Approach Milestones'!C275,"N/A")</f>
        <v>0</v>
      </c>
      <c r="M275" s="172">
        <f>COUNTIFS('Prioritized Approach Milestones'!B275,"6",'Prioritized Approach Milestones'!C275,"N/A")</f>
        <v>0</v>
      </c>
      <c r="N275" s="260">
        <f t="shared" si="13"/>
        <v>0</v>
      </c>
      <c r="O275" s="260"/>
      <c r="P275" s="75" t="str">
        <f>IF('Prioritized Approach Milestones'!$B275=1,'Prioritized Approach Milestones'!$F275,"")</f>
        <v/>
      </c>
      <c r="Q275" s="75">
        <f>IF('Prioritized Approach Milestones'!$B275=2,'Prioritized Approach Milestones'!$F275,"")</f>
        <v>0</v>
      </c>
      <c r="R275" s="75" t="str">
        <f>IF('Prioritized Approach Milestones'!$B275=3,'Prioritized Approach Milestones'!$F275,"")</f>
        <v/>
      </c>
      <c r="S275" s="75" t="str">
        <f>IF('Prioritized Approach Milestones'!$B275=4,'Prioritized Approach Milestones'!$F275,"")</f>
        <v/>
      </c>
      <c r="T275" s="75" t="str">
        <f>IF('Prioritized Approach Milestones'!$B275=5,'Prioritized Approach Milestones'!$F275,"")</f>
        <v/>
      </c>
      <c r="U275" s="76" t="str">
        <f>IF('Prioritized Approach Milestones'!$B275=6,'Prioritized Approach Milestones'!$F275,"")</f>
        <v/>
      </c>
      <c r="V275" s="77" t="str">
        <f>IF(AND('Prioritized Approach Milestones'!C275="Yes",'Prioritized Approach Milestones'!F275=""),"CORRECT",IF('Prioritized Approach Milestones'!C275="No","CORRECT",IF('Prioritized Approach Milestones'!B275=1,"ERROR 1","N/A")))</f>
        <v>N/A</v>
      </c>
      <c r="W275" s="77" t="str">
        <f>IF(AND('Prioritized Approach Milestones'!C275="Yes",'Prioritized Approach Milestones'!F275=""),"CORRECT",IF('Prioritized Approach Milestones'!C275="No","CORRECT",IF('Prioritized Approach Milestones'!B275=2,"ERROR 1","N/A")))</f>
        <v>ERROR 1</v>
      </c>
      <c r="X275" s="77" t="str">
        <f>IF(AND('Prioritized Approach Milestones'!C275="Yes",'Prioritized Approach Milestones'!F275=""),"CORRECT",IF('Prioritized Approach Milestones'!C275="No","CORRECT",IF('Prioritized Approach Milestones'!B275=3,"ERROR 1","N/A")))</f>
        <v>N/A</v>
      </c>
      <c r="Y275" s="77" t="str">
        <f>IF(AND('Prioritized Approach Milestones'!C275="Yes",'Prioritized Approach Milestones'!F275=""),"CORRECT",IF('Prioritized Approach Milestones'!C275="No","CORRECT",IF('Prioritized Approach Milestones'!B275=4,"ERROR 1","N/A")))</f>
        <v>N/A</v>
      </c>
      <c r="Z275" s="77" t="str">
        <f>IF(AND('Prioritized Approach Milestones'!C275="Yes",'Prioritized Approach Milestones'!F275=""),"CORRECT",IF('Prioritized Approach Milestones'!C275="No","CORRECT",IF('Prioritized Approach Milestones'!B275=5,"ERROR 1","N/A")))</f>
        <v>N/A</v>
      </c>
      <c r="AA275" s="77" t="str">
        <f>IF(AND('Prioritized Approach Milestones'!C275="Yes",'Prioritized Approach Milestones'!F275=""),"CORRECT",IF('Prioritized Approach Milestones'!C275="No","CORRECT",IF('Prioritized Approach Milestones'!B275=6,"ERROR 1","N/A")))</f>
        <v>N/A</v>
      </c>
      <c r="AB275" s="69" t="str">
        <f>IF(AND('Prioritized Approach Milestones'!C275="No",'Prioritized Approach Milestones'!F275=""),IF('Prioritized Approach Milestones'!B275=1,"ERROR 2","N/A"),"CORRECT")</f>
        <v>CORRECT</v>
      </c>
      <c r="AC275" s="69" t="str">
        <f>IF(AND('Prioritized Approach Milestones'!C275="No",'Prioritized Approach Milestones'!F275=""),IF('Prioritized Approach Milestones'!B275=2,"ERROR 2","N/A"),"CORRECT")</f>
        <v>CORRECT</v>
      </c>
      <c r="AD275" s="69" t="str">
        <f>IF(AND('Prioritized Approach Milestones'!C275="No",'Prioritized Approach Milestones'!F275=""),IF('Prioritized Approach Milestones'!B275=3,"ERROR 2","N/A"),"CORRECT")</f>
        <v>CORRECT</v>
      </c>
      <c r="AE275" s="69" t="str">
        <f>IF(AND('Prioritized Approach Milestones'!C275="No",'Prioritized Approach Milestones'!F275=""),IF('Prioritized Approach Milestones'!B275=4,"ERROR 2","N/A"),"CORRECT")</f>
        <v>CORRECT</v>
      </c>
      <c r="AF275" s="69" t="str">
        <f>IF(AND('Prioritized Approach Milestones'!C275="No",'Prioritized Approach Milestones'!F275=""),IF('Prioritized Approach Milestones'!B275=5,"ERROR 2","N/A"),"CORRECT")</f>
        <v>CORRECT</v>
      </c>
      <c r="AG275" s="78" t="str">
        <f>IF(AND('Prioritized Approach Milestones'!C275="No",'Prioritized Approach Milestones'!F275=""),IF('Prioritized Approach Milestones'!B275=6,"ERROR 2","N/A"),"CORRECT")</f>
        <v>CORRECT</v>
      </c>
    </row>
    <row r="276" spans="1:33">
      <c r="A276" s="85">
        <f>COUNTIFS('Prioritized Approach Milestones'!B276,"1",'Prioritized Approach Milestones'!C276,"yes")</f>
        <v>0</v>
      </c>
      <c r="B276" s="90">
        <f>COUNTIFS('Prioritized Approach Milestones'!B276,"2",'Prioritized Approach Milestones'!C276,"yes")</f>
        <v>0</v>
      </c>
      <c r="C276" s="86">
        <f>COUNTIFS('Prioritized Approach Milestones'!B276,"3",'Prioritized Approach Milestones'!C276,"yes")</f>
        <v>0</v>
      </c>
      <c r="D276" s="87">
        <f>COUNTIFS('Prioritized Approach Milestones'!B276,"4",'Prioritized Approach Milestones'!C276,"yes")</f>
        <v>0</v>
      </c>
      <c r="E276" s="88">
        <f>COUNTIFS('Prioritized Approach Milestones'!B276,"5",'Prioritized Approach Milestones'!C276,"yes")</f>
        <v>0</v>
      </c>
      <c r="F276" s="89">
        <f>COUNTIFS('Prioritized Approach Milestones'!B276,"6",'Prioritized Approach Milestones'!C276,"yes")</f>
        <v>0</v>
      </c>
      <c r="G276" s="274">
        <f t="shared" si="14"/>
        <v>0</v>
      </c>
      <c r="H276" s="172">
        <f>COUNTIFS('Prioritized Approach Milestones'!B276,"1",'Prioritized Approach Milestones'!C276,"N/A")</f>
        <v>0</v>
      </c>
      <c r="I276" s="172">
        <f>COUNTIFS('Prioritized Approach Milestones'!B276,"2",'Prioritized Approach Milestones'!C276,"N/A")</f>
        <v>0</v>
      </c>
      <c r="J276" s="172">
        <f>COUNTIFS('Prioritized Approach Milestones'!B276,"3",'Prioritized Approach Milestones'!C276,"N/A")</f>
        <v>0</v>
      </c>
      <c r="K276" s="172">
        <f>COUNTIFS('Prioritized Approach Milestones'!B276,"4",'Prioritized Approach Milestones'!C276,"N/A")</f>
        <v>0</v>
      </c>
      <c r="L276" s="172">
        <f>COUNTIFS('Prioritized Approach Milestones'!B276,"5",'Prioritized Approach Milestones'!C276,"N/A")</f>
        <v>0</v>
      </c>
      <c r="M276" s="172">
        <f>COUNTIFS('Prioritized Approach Milestones'!B276,"6",'Prioritized Approach Milestones'!C276,"N/A")</f>
        <v>0</v>
      </c>
      <c r="N276" s="260">
        <f t="shared" si="13"/>
        <v>0</v>
      </c>
      <c r="O276" s="260"/>
      <c r="P276" s="75" t="str">
        <f>IF('Prioritized Approach Milestones'!$B276=1,'Prioritized Approach Milestones'!$F276,"")</f>
        <v/>
      </c>
      <c r="Q276" s="75">
        <f>IF('Prioritized Approach Milestones'!$B276=2,'Prioritized Approach Milestones'!$F276,"")</f>
        <v>0</v>
      </c>
      <c r="R276" s="75" t="str">
        <f>IF('Prioritized Approach Milestones'!$B276=3,'Prioritized Approach Milestones'!$F276,"")</f>
        <v/>
      </c>
      <c r="S276" s="75" t="str">
        <f>IF('Prioritized Approach Milestones'!$B276=4,'Prioritized Approach Milestones'!$F276,"")</f>
        <v/>
      </c>
      <c r="T276" s="75" t="str">
        <f>IF('Prioritized Approach Milestones'!$B276=5,'Prioritized Approach Milestones'!$F276,"")</f>
        <v/>
      </c>
      <c r="U276" s="76" t="str">
        <f>IF('Prioritized Approach Milestones'!$B276=6,'Prioritized Approach Milestones'!$F276,"")</f>
        <v/>
      </c>
      <c r="V276" s="77" t="str">
        <f>IF(AND('Prioritized Approach Milestones'!C276="Yes",'Prioritized Approach Milestones'!F276=""),"CORRECT",IF('Prioritized Approach Milestones'!C276="No","CORRECT",IF('Prioritized Approach Milestones'!B276=1,"ERROR 1","N/A")))</f>
        <v>N/A</v>
      </c>
      <c r="W276" s="77" t="str">
        <f>IF(AND('Prioritized Approach Milestones'!C276="Yes",'Prioritized Approach Milestones'!F276=""),"CORRECT",IF('Prioritized Approach Milestones'!C276="No","CORRECT",IF('Prioritized Approach Milestones'!B276=2,"ERROR 1","N/A")))</f>
        <v>ERROR 1</v>
      </c>
      <c r="X276" s="77" t="str">
        <f>IF(AND('Prioritized Approach Milestones'!C276="Yes",'Prioritized Approach Milestones'!F276=""),"CORRECT",IF('Prioritized Approach Milestones'!C276="No","CORRECT",IF('Prioritized Approach Milestones'!B276=3,"ERROR 1","N/A")))</f>
        <v>N/A</v>
      </c>
      <c r="Y276" s="77" t="str">
        <f>IF(AND('Prioritized Approach Milestones'!C276="Yes",'Prioritized Approach Milestones'!F276=""),"CORRECT",IF('Prioritized Approach Milestones'!C276="No","CORRECT",IF('Prioritized Approach Milestones'!B276=4,"ERROR 1","N/A")))</f>
        <v>N/A</v>
      </c>
      <c r="Z276" s="77" t="str">
        <f>IF(AND('Prioritized Approach Milestones'!C276="Yes",'Prioritized Approach Milestones'!F276=""),"CORRECT",IF('Prioritized Approach Milestones'!C276="No","CORRECT",IF('Prioritized Approach Milestones'!B276=5,"ERROR 1","N/A")))</f>
        <v>N/A</v>
      </c>
      <c r="AA276" s="77" t="str">
        <f>IF(AND('Prioritized Approach Milestones'!C276="Yes",'Prioritized Approach Milestones'!F276=""),"CORRECT",IF('Prioritized Approach Milestones'!C276="No","CORRECT",IF('Prioritized Approach Milestones'!B276=6,"ERROR 1","N/A")))</f>
        <v>N/A</v>
      </c>
      <c r="AB276" s="69" t="str">
        <f>IF(AND('Prioritized Approach Milestones'!C276="No",'Prioritized Approach Milestones'!F276=""),IF('Prioritized Approach Milestones'!B276=1,"ERROR 2","N/A"),"CORRECT")</f>
        <v>CORRECT</v>
      </c>
      <c r="AC276" s="69" t="str">
        <f>IF(AND('Prioritized Approach Milestones'!C276="No",'Prioritized Approach Milestones'!F276=""),IF('Prioritized Approach Milestones'!B276=2,"ERROR 2","N/A"),"CORRECT")</f>
        <v>CORRECT</v>
      </c>
      <c r="AD276" s="69" t="str">
        <f>IF(AND('Prioritized Approach Milestones'!C276="No",'Prioritized Approach Milestones'!F276=""),IF('Prioritized Approach Milestones'!B276=3,"ERROR 2","N/A"),"CORRECT")</f>
        <v>CORRECT</v>
      </c>
      <c r="AE276" s="69" t="str">
        <f>IF(AND('Prioritized Approach Milestones'!C276="No",'Prioritized Approach Milestones'!F276=""),IF('Prioritized Approach Milestones'!B276=4,"ERROR 2","N/A"),"CORRECT")</f>
        <v>CORRECT</v>
      </c>
      <c r="AF276" s="69" t="str">
        <f>IF(AND('Prioritized Approach Milestones'!C276="No",'Prioritized Approach Milestones'!F276=""),IF('Prioritized Approach Milestones'!B276=5,"ERROR 2","N/A"),"CORRECT")</f>
        <v>CORRECT</v>
      </c>
      <c r="AG276" s="78" t="str">
        <f>IF(AND('Prioritized Approach Milestones'!C276="No",'Prioritized Approach Milestones'!F276=""),IF('Prioritized Approach Milestones'!B276=6,"ERROR 2","N/A"),"CORRECT")</f>
        <v>CORRECT</v>
      </c>
    </row>
    <row r="277" spans="1:33" ht="15.75" thickBot="1">
      <c r="A277" s="85">
        <f>COUNTIFS('Prioritized Approach Milestones'!B277,"1",'Prioritized Approach Milestones'!C277,"yes")</f>
        <v>0</v>
      </c>
      <c r="B277" s="90">
        <f>COUNTIFS('Prioritized Approach Milestones'!B277,"2",'Prioritized Approach Milestones'!C277,"yes")</f>
        <v>0</v>
      </c>
      <c r="C277" s="86">
        <f>COUNTIFS('Prioritized Approach Milestones'!B277,"3",'Prioritized Approach Milestones'!C277,"yes")</f>
        <v>0</v>
      </c>
      <c r="D277" s="87">
        <f>COUNTIFS('Prioritized Approach Milestones'!B277,"4",'Prioritized Approach Milestones'!C277,"yes")</f>
        <v>0</v>
      </c>
      <c r="E277" s="88">
        <f>COUNTIFS('Prioritized Approach Milestones'!B277,"5",'Prioritized Approach Milestones'!C277,"yes")</f>
        <v>0</v>
      </c>
      <c r="F277" s="89">
        <f>COUNTIFS('Prioritized Approach Milestones'!B277,"6",'Prioritized Approach Milestones'!C277,"yes")</f>
        <v>0</v>
      </c>
      <c r="G277" s="274">
        <f t="shared" si="14"/>
        <v>0</v>
      </c>
      <c r="H277" s="172">
        <f>COUNTIFS('Prioritized Approach Milestones'!B277,"1",'Prioritized Approach Milestones'!C277,"N/A")</f>
        <v>0</v>
      </c>
      <c r="I277" s="172">
        <f>COUNTIFS('Prioritized Approach Milestones'!B277,"2",'Prioritized Approach Milestones'!C277,"N/A")</f>
        <v>0</v>
      </c>
      <c r="J277" s="172">
        <f>COUNTIFS('Prioritized Approach Milestones'!B277,"3",'Prioritized Approach Milestones'!C277,"N/A")</f>
        <v>0</v>
      </c>
      <c r="K277" s="172">
        <f>COUNTIFS('Prioritized Approach Milestones'!B277,"4",'Prioritized Approach Milestones'!C277,"N/A")</f>
        <v>0</v>
      </c>
      <c r="L277" s="172">
        <f>COUNTIFS('Prioritized Approach Milestones'!B277,"5",'Prioritized Approach Milestones'!C277,"N/A")</f>
        <v>0</v>
      </c>
      <c r="M277" s="172">
        <f>COUNTIFS('Prioritized Approach Milestones'!B277,"6",'Prioritized Approach Milestones'!C277,"N/A")</f>
        <v>0</v>
      </c>
      <c r="N277" s="260">
        <f t="shared" si="13"/>
        <v>0</v>
      </c>
      <c r="O277" s="260"/>
      <c r="P277" s="75" t="str">
        <f>IF('Prioritized Approach Milestones'!$B277=1,'Prioritized Approach Milestones'!$F277,"")</f>
        <v/>
      </c>
      <c r="Q277" s="75">
        <f>IF('Prioritized Approach Milestones'!$B277=2,'Prioritized Approach Milestones'!$F277,"")</f>
        <v>0</v>
      </c>
      <c r="R277" s="75" t="str">
        <f>IF('Prioritized Approach Milestones'!$B277=3,'Prioritized Approach Milestones'!$F277,"")</f>
        <v/>
      </c>
      <c r="S277" s="75" t="str">
        <f>IF('Prioritized Approach Milestones'!$B277=4,'Prioritized Approach Milestones'!$F277,"")</f>
        <v/>
      </c>
      <c r="T277" s="75" t="str">
        <f>IF('Prioritized Approach Milestones'!$B277=5,'Prioritized Approach Milestones'!$F277,"")</f>
        <v/>
      </c>
      <c r="U277" s="76" t="str">
        <f>IF('Prioritized Approach Milestones'!$B277=6,'Prioritized Approach Milestones'!$F277,"")</f>
        <v/>
      </c>
      <c r="V277" s="281" t="str">
        <f>IF(AND('Prioritized Approach Milestones'!C277="Yes",'Prioritized Approach Milestones'!F277=""),"CORRECT",IF('Prioritized Approach Milestones'!C277="No","CORRECT",IF('Prioritized Approach Milestones'!B277=1,"ERROR 1","N/A")))</f>
        <v>N/A</v>
      </c>
      <c r="W277" s="77" t="str">
        <f>IF(AND('Prioritized Approach Milestones'!C277="Yes",'Prioritized Approach Milestones'!F277=""),"CORRECT",IF('Prioritized Approach Milestones'!C277="No","CORRECT",IF('Prioritized Approach Milestones'!B277=2,"ERROR 1","N/A")))</f>
        <v>ERROR 1</v>
      </c>
      <c r="X277" s="77" t="str">
        <f>IF(AND('Prioritized Approach Milestones'!C277="Yes",'Prioritized Approach Milestones'!F277=""),"CORRECT",IF('Prioritized Approach Milestones'!C277="No","CORRECT",IF('Prioritized Approach Milestones'!B277=3,"ERROR 1","N/A")))</f>
        <v>N/A</v>
      </c>
      <c r="Y277" s="77" t="str">
        <f>IF(AND('Prioritized Approach Milestones'!C277="Yes",'Prioritized Approach Milestones'!F277=""),"CORRECT",IF('Prioritized Approach Milestones'!C277="No","CORRECT",IF('Prioritized Approach Milestones'!B277=4,"ERROR 1","N/A")))</f>
        <v>N/A</v>
      </c>
      <c r="Z277" s="77" t="str">
        <f>IF(AND('Prioritized Approach Milestones'!C277="Yes",'Prioritized Approach Milestones'!F277=""),"CORRECT",IF('Prioritized Approach Milestones'!C277="No","CORRECT",IF('Prioritized Approach Milestones'!B277=5,"ERROR 1","N/A")))</f>
        <v>N/A</v>
      </c>
      <c r="AA277" s="77" t="str">
        <f>IF(AND('Prioritized Approach Milestones'!C277="Yes",'Prioritized Approach Milestones'!F277=""),"CORRECT",IF('Prioritized Approach Milestones'!C277="No","CORRECT",IF('Prioritized Approach Milestones'!B277=6,"ERROR 1","N/A")))</f>
        <v>N/A</v>
      </c>
      <c r="AB277" s="69" t="str">
        <f>IF(AND('Prioritized Approach Milestones'!C277="No",'Prioritized Approach Milestones'!F277=""),IF('Prioritized Approach Milestones'!B277=1,"ERROR 2","N/A"),"CORRECT")</f>
        <v>CORRECT</v>
      </c>
      <c r="AC277" s="69" t="str">
        <f>IF(AND('Prioritized Approach Milestones'!C277="No",'Prioritized Approach Milestones'!F277=""),IF('Prioritized Approach Milestones'!B277=2,"ERROR 2","N/A"),"CORRECT")</f>
        <v>CORRECT</v>
      </c>
      <c r="AD277" s="69" t="str">
        <f>IF(AND('Prioritized Approach Milestones'!C277="No",'Prioritized Approach Milestones'!F277=""),IF('Prioritized Approach Milestones'!B277=3,"ERROR 2","N/A"),"CORRECT")</f>
        <v>CORRECT</v>
      </c>
      <c r="AE277" s="69" t="str">
        <f>IF(AND('Prioritized Approach Milestones'!C277="No",'Prioritized Approach Milestones'!F277=""),IF('Prioritized Approach Milestones'!B277=4,"ERROR 2","N/A"),"CORRECT")</f>
        <v>CORRECT</v>
      </c>
      <c r="AF277" s="69" t="str">
        <f>IF(AND('Prioritized Approach Milestones'!C277="No",'Prioritized Approach Milestones'!F277=""),IF('Prioritized Approach Milestones'!B277=5,"ERROR 2","N/A"),"CORRECT")</f>
        <v>CORRECT</v>
      </c>
      <c r="AG277" s="78" t="str">
        <f>IF(AND('Prioritized Approach Milestones'!C277="No",'Prioritized Approach Milestones'!F277=""),IF('Prioritized Approach Milestones'!B277=6,"ERROR 2","N/A"),"CORRECT")</f>
        <v>CORRECT</v>
      </c>
    </row>
    <row r="278" spans="1:33" s="291" customFormat="1" ht="15.75" thickTop="1">
      <c r="A278" s="282">
        <f>SUM(A4:A277)</f>
        <v>0</v>
      </c>
      <c r="B278" s="282">
        <f t="shared" ref="B278:F278" si="15">SUM(B4:B277)</f>
        <v>0</v>
      </c>
      <c r="C278" s="282">
        <f t="shared" si="15"/>
        <v>0</v>
      </c>
      <c r="D278" s="282">
        <f t="shared" si="15"/>
        <v>0</v>
      </c>
      <c r="E278" s="282">
        <f t="shared" si="15"/>
        <v>0</v>
      </c>
      <c r="F278" s="282">
        <f t="shared" si="15"/>
        <v>0</v>
      </c>
      <c r="G278" s="283">
        <f>SUM(G4:G277)</f>
        <v>0</v>
      </c>
      <c r="H278" s="284">
        <f>SUM(H4:H277)</f>
        <v>0</v>
      </c>
      <c r="I278" s="284">
        <f t="shared" ref="I278:M278" si="16">SUM(I4:I277)</f>
        <v>0</v>
      </c>
      <c r="J278" s="284">
        <f t="shared" si="16"/>
        <v>0</v>
      </c>
      <c r="K278" s="284">
        <f t="shared" si="16"/>
        <v>0</v>
      </c>
      <c r="L278" s="284">
        <f t="shared" si="16"/>
        <v>0</v>
      </c>
      <c r="M278" s="284">
        <f t="shared" si="16"/>
        <v>0</v>
      </c>
      <c r="N278" s="285">
        <f>SUM(N4:N277)</f>
        <v>0</v>
      </c>
      <c r="O278" s="286"/>
      <c r="P278" s="287"/>
      <c r="Q278" s="287"/>
      <c r="R278" s="288"/>
      <c r="S278" s="288"/>
      <c r="T278" s="288"/>
      <c r="U278" s="288"/>
      <c r="V278" s="289"/>
      <c r="W278" s="289"/>
      <c r="X278" s="290"/>
      <c r="Y278" s="290"/>
      <c r="Z278" s="290"/>
      <c r="AA278" s="290"/>
      <c r="AB278" s="292">
        <f>COUNTIF(AB4:AB277,"ERROR 2")</f>
        <v>0</v>
      </c>
      <c r="AC278" s="292">
        <f t="shared" ref="AC278:AG278" si="17">COUNTIF(AC4:AC277,"ERROR 2")</f>
        <v>0</v>
      </c>
      <c r="AD278" s="292">
        <f t="shared" si="17"/>
        <v>0</v>
      </c>
      <c r="AE278" s="292">
        <f t="shared" si="17"/>
        <v>0</v>
      </c>
      <c r="AF278" s="292">
        <f t="shared" si="17"/>
        <v>0</v>
      </c>
      <c r="AG278" s="292">
        <f t="shared" si="17"/>
        <v>0</v>
      </c>
    </row>
  </sheetData>
  <sheetProtection algorithmName="SHA-512" hashValue="WPuJbd7GFbi3cyxPluD6KxbfM8d/wVAVqjqcr+Y2w2dYxRYhlUsqoj6QNJFa/uSobgdTMxWBWRRBptSwlXetnw==" saltValue="l89TPixdLxp0pEJrXfS3gA==" spinCount="100000" sheet="1" objects="1" scenarios="1" selectLockedCells="1" selectUnlockedCells="1"/>
  <autoFilter ref="A1:AG280"/>
  <conditionalFormatting sqref="A4:N277">
    <cfRule type="cellIs" dxfId="0" priority="1" operator="equal">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T7" sqref="T7"/>
    </sheetView>
  </sheetViews>
  <sheetFormatPr defaultRowHeight="15"/>
  <cols>
    <col min="1" max="1" width="35" style="165" customWidth="1"/>
    <col min="2" max="2" width="4.42578125" style="165" customWidth="1"/>
    <col min="3" max="3" width="30" style="165" bestFit="1" customWidth="1"/>
    <col min="4" max="16384" width="9.140625" style="165"/>
  </cols>
  <sheetData>
    <row r="1" spans="1:3" ht="51">
      <c r="A1" s="261" t="s">
        <v>306</v>
      </c>
      <c r="C1" s="262" t="s">
        <v>127</v>
      </c>
    </row>
    <row r="2" spans="1:3">
      <c r="A2" s="263" t="s">
        <v>63</v>
      </c>
      <c r="C2" s="165" t="s">
        <v>87</v>
      </c>
    </row>
    <row r="3" spans="1:3">
      <c r="A3" s="264" t="s">
        <v>64</v>
      </c>
      <c r="C3" s="165" t="s">
        <v>384</v>
      </c>
    </row>
    <row r="4" spans="1:3">
      <c r="A4" s="264" t="s">
        <v>119</v>
      </c>
      <c r="C4" s="165" t="s">
        <v>385</v>
      </c>
    </row>
  </sheetData>
  <sheetProtection algorithmName="SHA-512" hashValue="zQ9BwusnZaq7gsDk1gC5sLvxSLlwJvi6K+iI5zOezmoESisS0Pc7K7iFSCzNTSY1aMYUTdks/sg87eCP2rE9QQ==" saltValue="utwJoyZ/AxJQxC5LuFsTOg=="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12"/>
  <sheetViews>
    <sheetView workbookViewId="0">
      <selection activeCell="T7" sqref="T7"/>
    </sheetView>
  </sheetViews>
  <sheetFormatPr defaultColWidth="8.85546875" defaultRowHeight="15"/>
  <sheetData>
    <row r="4" spans="1:7">
      <c r="A4" s="27" t="s">
        <v>76</v>
      </c>
      <c r="B4" s="27" t="s">
        <v>77</v>
      </c>
      <c r="C4" s="27" t="s">
        <v>78</v>
      </c>
      <c r="D4" s="27" t="s">
        <v>79</v>
      </c>
      <c r="E4" s="27" t="s">
        <v>80</v>
      </c>
      <c r="F4" s="27" t="s">
        <v>81</v>
      </c>
      <c r="G4" s="27" t="s">
        <v>82</v>
      </c>
    </row>
    <row r="5" spans="1:7">
      <c r="A5" s="28">
        <v>1</v>
      </c>
      <c r="B5" s="29">
        <v>9</v>
      </c>
      <c r="C5" s="29"/>
      <c r="D5" s="29"/>
      <c r="E5" s="29"/>
      <c r="F5" s="29"/>
      <c r="G5" s="29"/>
    </row>
    <row r="6" spans="1:7">
      <c r="A6" s="28">
        <v>2</v>
      </c>
      <c r="B6" s="29"/>
      <c r="C6" s="29">
        <v>32</v>
      </c>
      <c r="D6" s="29"/>
      <c r="E6" s="29"/>
      <c r="F6" s="29"/>
      <c r="G6" s="29"/>
    </row>
    <row r="7" spans="1:7">
      <c r="A7" s="28">
        <v>3</v>
      </c>
      <c r="B7" s="29"/>
      <c r="C7" s="29"/>
      <c r="D7" s="29">
        <v>28</v>
      </c>
      <c r="E7" s="29"/>
      <c r="F7" s="29"/>
      <c r="G7" s="29">
        <v>2</v>
      </c>
    </row>
    <row r="8" spans="1:7">
      <c r="A8" s="28">
        <v>4</v>
      </c>
      <c r="B8" s="29"/>
      <c r="C8" s="29"/>
      <c r="D8" s="29"/>
      <c r="E8" s="29">
        <v>48</v>
      </c>
      <c r="F8" s="29"/>
      <c r="G8" s="29"/>
    </row>
    <row r="9" spans="1:7">
      <c r="A9" s="28">
        <v>5</v>
      </c>
      <c r="B9" s="29"/>
      <c r="C9" s="29"/>
      <c r="D9" s="29"/>
      <c r="E9" s="29"/>
      <c r="F9" s="29">
        <v>31</v>
      </c>
      <c r="G9" s="29"/>
    </row>
    <row r="10" spans="1:7">
      <c r="A10" s="28">
        <v>6</v>
      </c>
      <c r="B10" s="29"/>
      <c r="C10" s="29"/>
      <c r="D10" s="29"/>
      <c r="E10" s="29"/>
      <c r="F10" s="29"/>
      <c r="G10" s="29">
        <v>44</v>
      </c>
    </row>
    <row r="11" spans="1:7">
      <c r="A11" s="28" t="s">
        <v>83</v>
      </c>
      <c r="B11" s="29">
        <v>1</v>
      </c>
      <c r="C11" s="29">
        <v>1</v>
      </c>
      <c r="D11" s="29">
        <v>1</v>
      </c>
      <c r="E11" s="29">
        <v>1</v>
      </c>
      <c r="F11" s="29">
        <v>1</v>
      </c>
      <c r="G11" s="29">
        <v>1</v>
      </c>
    </row>
    <row r="12" spans="1:7">
      <c r="A12" s="30" t="s">
        <v>84</v>
      </c>
      <c r="B12" s="31">
        <v>10</v>
      </c>
      <c r="C12" s="31">
        <v>33</v>
      </c>
      <c r="D12" s="31">
        <v>29</v>
      </c>
      <c r="E12" s="31">
        <v>49</v>
      </c>
      <c r="F12" s="31">
        <v>32</v>
      </c>
      <c r="G12" s="31">
        <v>47</v>
      </c>
    </row>
  </sheetData>
  <customSheetViews>
    <customSheetView guid="{05CFFA2E-9E21-4401-92B8-311FFAFA2791}" state="hidden">
      <selection activeCell="G33" sqref="G33"/>
      <pageMargins left="0.7" right="0.7" top="0.75" bottom="0.75" header="0.3" footer="0.3"/>
    </customSheetView>
    <customSheetView guid="{5118FE63-65F9-4D1E-A848-7B26E5B01EBD}" state="hidden">
      <selection activeCell="G33" sqref="G33"/>
      <pageMargins left="0.7" right="0.7" top="0.75" bottom="0.75" header="0.3" footer="0.3"/>
    </customSheetView>
    <customSheetView guid="{92105224-40AA-407C-A4D8-DA77255BD086}" state="hidden">
      <selection activeCell="G33" sqref="G33"/>
      <pageMargins left="0.7" right="0.7" top="0.75" bottom="0.75" header="0.3" footer="0.3"/>
    </customSheetView>
    <customSheetView guid="{42AF8D0F-132E-4BC7-8682-EF8B74E55C81}" state="hidden">
      <selection activeCell="G33" sqref="G33"/>
      <pageMargins left="0.7" right="0.7" top="0.75" bottom="0.75" header="0.3" footer="0.3"/>
    </customSheetView>
    <customSheetView guid="{9BB45C5B-6A5F-4B98-8D16-C0C2935BCD85}" state="hidden">
      <selection activeCell="G33" sqref="G33"/>
      <pageMargins left="0.7" right="0.7" top="0.75" bottom="0.75" header="0.3" footer="0.3"/>
    </customSheetView>
    <customSheetView guid="{E4AA2D9E-8D22-4EA1-A99B-E112FEE541E1}" state="hidden">
      <selection activeCell="G33" sqref="G33"/>
      <pageMargins left="0.7" right="0.7" top="0.75" bottom="0.75" header="0.3" footer="0.3"/>
    </customSheetView>
    <customSheetView guid="{7918981E-CC23-463A-892E-0C6055818021}" state="hidden">
      <selection activeCell="G33" sqref="G33"/>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
  <sheetViews>
    <sheetView workbookViewId="0">
      <selection activeCell="T7" sqref="T7"/>
    </sheetView>
  </sheetViews>
  <sheetFormatPr defaultColWidth="8.85546875" defaultRowHeight="15.75"/>
  <cols>
    <col min="1" max="1" width="49.42578125" style="10" customWidth="1"/>
    <col min="2" max="2" width="12.7109375" style="10" customWidth="1"/>
    <col min="3" max="3" width="18.85546875" style="12" customWidth="1"/>
    <col min="4" max="4" width="20.7109375" style="26" customWidth="1"/>
    <col min="5" max="5" width="12.7109375" style="13" customWidth="1"/>
    <col min="6" max="6" width="12.7109375" style="14" customWidth="1"/>
    <col min="7" max="7" width="10.42578125" style="15" customWidth="1"/>
    <col min="8" max="8" width="10.42578125" style="16" customWidth="1"/>
    <col min="9" max="9" width="10.42578125" style="17" customWidth="1"/>
    <col min="10" max="10" width="10.42578125" style="18" customWidth="1"/>
    <col min="11" max="11" width="10.42578125" style="11" customWidth="1"/>
    <col min="12" max="24" width="9.140625" customWidth="1"/>
  </cols>
  <sheetData/>
  <customSheetViews>
    <customSheetView guid="{05CFFA2E-9E21-4401-92B8-311FFAFA2791}" state="hidden">
      <selection activeCell="G10" sqref="G10"/>
      <pageMargins left="0.7" right="0.7" top="0.75" bottom="0.75" header="0.3" footer="0.3"/>
    </customSheetView>
    <customSheetView guid="{5118FE63-65F9-4D1E-A848-7B26E5B01EBD}" state="hidden">
      <selection activeCell="G10" sqref="G10"/>
      <pageMargins left="0.7" right="0.7" top="0.75" bottom="0.75" header="0.3" footer="0.3"/>
    </customSheetView>
    <customSheetView guid="{92105224-40AA-407C-A4D8-DA77255BD086}" state="hidden">
      <selection activeCell="G10" sqref="G10"/>
      <pageMargins left="0.7" right="0.7" top="0.75" bottom="0.75" header="0.3" footer="0.3"/>
    </customSheetView>
    <customSheetView guid="{42AF8D0F-132E-4BC7-8682-EF8B74E55C81}" state="hidden">
      <selection activeCell="G10" sqref="G10"/>
      <pageMargins left="0.7" right="0.7" top="0.75" bottom="0.75" header="0.3" footer="0.3"/>
    </customSheetView>
    <customSheetView guid="{9BB45C5B-6A5F-4B98-8D16-C0C2935BCD85}" state="hidden">
      <selection activeCell="G10" sqref="G10"/>
      <pageMargins left="0.7" right="0.7" top="0.75" bottom="0.75" header="0.3" footer="0.3"/>
    </customSheetView>
    <customSheetView guid="{E4AA2D9E-8D22-4EA1-A99B-E112FEE541E1}" state="hidden">
      <selection activeCell="G10" sqref="G10"/>
      <pageMargins left="0.7" right="0.7" top="0.75" bottom="0.75" header="0.3" footer="0.3"/>
    </customSheetView>
    <customSheetView guid="{7918981E-CC23-463A-892E-0C6055818021}" state="hidden">
      <selection activeCell="G10" sqref="G10"/>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T7" sqref="T7"/>
    </sheetView>
  </sheetViews>
  <sheetFormatPr defaultRowHeight="15"/>
  <cols>
    <col min="1" max="1" width="16.140625" bestFit="1" customWidth="1"/>
    <col min="2" max="2" width="17.85546875" style="32" customWidth="1"/>
    <col min="3" max="3" width="14.7109375" style="32" bestFit="1" customWidth="1"/>
    <col min="4" max="4" width="14" style="32" bestFit="1" customWidth="1"/>
    <col min="5" max="5" width="9.140625" style="32"/>
    <col min="6" max="6" width="17" style="32" bestFit="1" customWidth="1"/>
    <col min="7" max="7" width="11.5703125" style="32" bestFit="1" customWidth="1"/>
  </cols>
  <sheetData>
    <row r="1" spans="1:16">
      <c r="A1" t="s">
        <v>13</v>
      </c>
      <c r="B1" s="32" t="s">
        <v>112</v>
      </c>
      <c r="C1" s="32" t="s">
        <v>113</v>
      </c>
      <c r="D1" s="32" t="s">
        <v>114</v>
      </c>
      <c r="E1" s="32" t="s">
        <v>115</v>
      </c>
      <c r="F1" s="32" t="s">
        <v>116</v>
      </c>
      <c r="G1" s="32" t="s">
        <v>117</v>
      </c>
    </row>
    <row r="2" spans="1:16" s="33" customFormat="1">
      <c r="A2" s="33" t="s">
        <v>118</v>
      </c>
      <c r="B2" s="33" t="str">
        <f>'Prioritized Approach Summary'!E46</f>
        <v/>
      </c>
      <c r="C2" s="33" t="str">
        <f>'Prioritized Approach Summary'!E47</f>
        <v/>
      </c>
      <c r="D2" s="33" t="str">
        <f>'Prioritized Approach Summary'!E48</f>
        <v/>
      </c>
      <c r="E2" s="33" t="str">
        <f>'Prioritized Approach Summary'!E49</f>
        <v/>
      </c>
      <c r="F2" s="33" t="str">
        <f>'Prioritized Approach Summary'!E50</f>
        <v/>
      </c>
      <c r="G2" s="33" t="str">
        <f>'Prioritized Approach Summary'!E51</f>
        <v/>
      </c>
    </row>
    <row r="5" spans="1:16">
      <c r="P5">
        <f>40724+365+365</f>
        <v>41454</v>
      </c>
    </row>
  </sheetData>
  <pageMargins left="0.7" right="0.7" top="0.75" bottom="0.75" header="0.3" footer="0.3"/>
  <pageSetup orientation="portrait"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3380E1C8230394EAE49981E848B2E27" ma:contentTypeVersion="" ma:contentTypeDescription="Create a new document." ma:contentTypeScope="" ma:versionID="4a08c0378c11f065ee9f83a2495e1ba9">
  <xsd:schema xmlns:xsd="http://www.w3.org/2001/XMLSchema" xmlns:xs="http://www.w3.org/2001/XMLSchema" xmlns:p="http://schemas.microsoft.com/office/2006/metadata/properties" xmlns:ns2="201ea0cc-9674-4d45-a3c4-9e11ed76aa0e" targetNamespace="http://schemas.microsoft.com/office/2006/metadata/properties" ma:root="true" ma:fieldsID="0679c5a3bf7b61c92bfc59be86798d54" ns2:_="">
    <xsd:import namespace="201ea0cc-9674-4d45-a3c4-9e11ed76aa0e"/>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1ea0cc-9674-4d45-a3c4-9e11ed76aa0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D9E402-484B-4F97-977A-70E7DC504336}">
  <ds:schemaRefs>
    <ds:schemaRef ds:uri="http://schemas.microsoft.com/sharepoint/v3/contenttype/forms"/>
  </ds:schemaRefs>
</ds:datastoreItem>
</file>

<file path=customXml/itemProps2.xml><?xml version="1.0" encoding="utf-8"?>
<ds:datastoreItem xmlns:ds="http://schemas.openxmlformats.org/officeDocument/2006/customXml" ds:itemID="{A64AB194-4D25-451E-9498-6C8501C0C3F1}">
  <ds:schemaRefs>
    <ds:schemaRef ds:uri="http://purl.org/dc/dcmitype/"/>
    <ds:schemaRef ds:uri="http://schemas.microsoft.com/office/2006/documentManagement/types"/>
    <ds:schemaRef ds:uri="http://purl.org/dc/terms/"/>
    <ds:schemaRef ds:uri="http://schemas.openxmlformats.org/package/2006/metadata/core-properties"/>
    <ds:schemaRef ds:uri="http://purl.org/dc/elements/1.1/"/>
    <ds:schemaRef ds:uri="201ea0cc-9674-4d45-a3c4-9e11ed76aa0e"/>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F10A0844-7D31-4503-996E-24122283F3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1ea0cc-9674-4d45-a3c4-9e11ed76aa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Prioritized Approach Summary</vt:lpstr>
      <vt:lpstr>Prioritized Approach Milestones</vt:lpstr>
      <vt:lpstr>Calcs</vt:lpstr>
      <vt:lpstr>Data Validation</vt:lpstr>
      <vt:lpstr>Sheet1</vt:lpstr>
      <vt:lpstr>Sheet2</vt:lpstr>
      <vt:lpstr>Sheet3</vt:lpstr>
      <vt:lpstr>'Prioritized Approach Milestones'!Print_Area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Watriss</dc:creator>
  <cp:lastModifiedBy>rwatriss</cp:lastModifiedBy>
  <cp:lastPrinted>2015-04-30T17:21:53Z</cp:lastPrinted>
  <dcterms:created xsi:type="dcterms:W3CDTF">2009-03-01T20:03:51Z</dcterms:created>
  <dcterms:modified xsi:type="dcterms:W3CDTF">2017-01-23T14:34:11Z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0x010100B3380E1C8230394EAE49981E848B2E27</vt:lpwstr>
  </property>
</Properties>
</file>